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0" yWindow="0" windowWidth="17070" windowHeight="6570" activeTab="1"/>
  </bookViews>
  <sheets>
    <sheet name="Memória de Cálculo" sheetId="13" r:id="rId1"/>
    <sheet name="Planilha Orcamentária" sheetId="5" r:id="rId2"/>
    <sheet name="Cronograma" sheetId="10" r:id="rId3"/>
  </sheets>
  <externalReferences>
    <externalReference r:id="rId4"/>
  </externalReferences>
  <definedNames>
    <definedName name="___sub1">#REF!</definedName>
    <definedName name="___sub2">#REF!</definedName>
    <definedName name="___sub3">#REF!</definedName>
    <definedName name="_sub1">#REF!</definedName>
    <definedName name="_sub2">#REF!</definedName>
    <definedName name="_sub3">#REF!</definedName>
    <definedName name="a">#REF!</definedName>
    <definedName name="AA" hidden="1">{#N/A,#N/A,FALSE,"ALVENARIA";#N/A,#N/A,FALSE,"BLOCOS";#N/A,#N/A,FALSE,"CINTAS";#N/A,#N/A,FALSE,"CORTINA";#N/A,#N/A,FALSE,"LAJES";#N/A,#N/A,FALSE,"PILARES";#N/A,#N/A,FALSE,"VIGAS"}</definedName>
    <definedName name="AREA">#REF!</definedName>
    <definedName name="_xlnm.Print_Area" localSheetId="2">Cronograma!$A$1:$H$26</definedName>
    <definedName name="_xlnm.Print_Area" localSheetId="0">'Memória de Cálculo'!$A$1:$F$31</definedName>
    <definedName name="_xlnm.Print_Area" localSheetId="1">'Planilha Orcamentária'!$A$1:$H$36</definedName>
    <definedName name="B">#REF!</definedName>
    <definedName name="BDI">#REF!</definedName>
    <definedName name="CalculoFossa20" hidden="1">{#N/A,#N/A,FALSE,"ALVENARIA";#N/A,#N/A,FALSE,"BLOCOS";#N/A,#N/A,FALSE,"CINTAS";#N/A,#N/A,FALSE,"CORTINA";#N/A,#N/A,FALSE,"LAJES";#N/A,#N/A,FALSE,"PILARES";#N/A,#N/A,FALSE,"VIGAS"}</definedName>
    <definedName name="Cedro1COMPLETO" hidden="1">{#N/A,#N/A,FALSE,"ALVENARIA";#N/A,#N/A,FALSE,"BLOCOS";#N/A,#N/A,FALSE,"CINTAS";#N/A,#N/A,FALSE,"CORTINA";#N/A,#N/A,FALSE,"LAJES";#N/A,#N/A,FALSE,"PILARES";#N/A,#N/A,FALSE,"VIGAS"}</definedName>
    <definedName name="ciclovia" hidden="1">{#N/A,#N/A,FALSE,"ALVENARIA";#N/A,#N/A,FALSE,"BLOCOS";#N/A,#N/A,FALSE,"CINTAS";#N/A,#N/A,FALSE,"CORTINA";#N/A,#N/A,FALSE,"LAJES";#N/A,#N/A,FALSE,"PILARES";#N/A,#N/A,FALSE,"VIGAS"}</definedName>
    <definedName name="ciclovia2" hidden="1">{#N/A,#N/A,FALSE,"ALVENARIA";#N/A,#N/A,FALSE,"BLOCOS";#N/A,#N/A,FALSE,"CINTAS";#N/A,#N/A,FALSE,"CORTINA";#N/A,#N/A,FALSE,"LAJES";#N/A,#N/A,FALSE,"PILARES";#N/A,#N/A,FALSE,"VIGAS"}</definedName>
    <definedName name="ciclovia3" hidden="1">{#N/A,#N/A,FALSE,"ALVENARIA";#N/A,#N/A,FALSE,"BLOCOS";#N/A,#N/A,FALSE,"CINTAS";#N/A,#N/A,FALSE,"CORTINA";#N/A,#N/A,FALSE,"LAJES";#N/A,#N/A,FALSE,"PILARES";#N/A,#N/A,FALSE,"VIGAS"}</definedName>
    <definedName name="ciclovia4" hidden="1">{#N/A,#N/A,FALSE,"ALVENARIA";#N/A,#N/A,FALSE,"BLOCOS";#N/A,#N/A,FALSE,"CINTAS";#N/A,#N/A,FALSE,"CORTINA";#N/A,#N/A,FALSE,"LAJES";#N/A,#N/A,FALSE,"PILARES";#N/A,#N/A,FALSE,"VIGAS"}</definedName>
    <definedName name="ciclovia5" hidden="1">{#N/A,#N/A,FALSE,"ALVENARIA";#N/A,#N/A,FALSE,"BLOCOS";#N/A,#N/A,FALSE,"CINTAS";#N/A,#N/A,FALSE,"CORTINA";#N/A,#N/A,FALSE,"LAJES";#N/A,#N/A,FALSE,"PILARES";#N/A,#N/A,FALSE,"VIGAS"}</definedName>
    <definedName name="ciclovia6" hidden="1">{#N/A,#N/A,FALSE,"ALVENARIA";#N/A,#N/A,FALSE,"BLOCOS";#N/A,#N/A,FALSE,"CINTAS";#N/A,#N/A,FALSE,"CORTINA";#N/A,#N/A,FALSE,"LAJES";#N/A,#N/A,FALSE,"PILARES";#N/A,#N/A,FALSE,"VIGAS"}</definedName>
    <definedName name="ciclovia7" hidden="1">{#N/A,#N/A,FALSE,"ALVENARIA";#N/A,#N/A,FALSE,"BLOCOS";#N/A,#N/A,FALSE,"CINTAS";#N/A,#N/A,FALSE,"CORTINA";#N/A,#N/A,FALSE,"LAJES";#N/A,#N/A,FALSE,"PILARES";#N/A,#N/A,FALSE,"VIGAS"}</definedName>
    <definedName name="ciclovia8" hidden="1">{#N/A,#N/A,FALSE,"ALVENARIA";#N/A,#N/A,FALSE,"BLOCOS";#N/A,#N/A,FALSE,"CINTAS";#N/A,#N/A,FALSE,"CORTINA";#N/A,#N/A,FALSE,"LAJES";#N/A,#N/A,FALSE,"PILARES";#N/A,#N/A,FALSE,"VIGAS"}</definedName>
    <definedName name="cotação" hidden="1">{#N/A,#N/A,FALSE,"ALVENARIA";#N/A,#N/A,FALSE,"BLOCOS";#N/A,#N/A,FALSE,"CINTAS";#N/A,#N/A,FALSE,"CORTINA";#N/A,#N/A,FALSE,"LAJES";#N/A,#N/A,FALSE,"PILARES";#N/A,#N/A,FALSE,"VIGAS"}</definedName>
    <definedName name="ddd" hidden="1">{#N/A,#N/A,FALSE,"ALVENARIA";#N/A,#N/A,FALSE,"BLOCOS";#N/A,#N/A,FALSE,"CINTAS";#N/A,#N/A,FALSE,"CORTINA";#N/A,#N/A,FALSE,"LAJES";#N/A,#N/A,FALSE,"PILARES";#N/A,#N/A,FALSE,"VIGAS"}</definedName>
    <definedName name="DOLAR">[1]INSUMOS!$G$8</definedName>
    <definedName name="ersdcefgbrnghrbgbrgfbgfwbvbfgvwfv">#REF!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4">#REF!</definedName>
    <definedName name="Fossa20" hidden="1">{#N/A,#N/A,FALSE,"ALVENARIA";#N/A,#N/A,FALSE,"BLOCOS";#N/A,#N/A,FALSE,"CINTAS";#N/A,#N/A,FALSE,"CORTINA";#N/A,#N/A,FALSE,"LAJES";#N/A,#N/A,FALSE,"PILARES";#N/A,#N/A,FALSE,"VIGAS"}</definedName>
    <definedName name="fran" hidden="1">{#N/A,#N/A,FALSE,"ALVENARIA";#N/A,#N/A,FALSE,"BLOCOS";#N/A,#N/A,FALSE,"CINTAS";#N/A,#N/A,FALSE,"CORTINA";#N/A,#N/A,FALSE,"LAJES";#N/A,#N/A,FALSE,"PILARES";#N/A,#N/A,FALSE,"VIGAS"}</definedName>
    <definedName name="leosde">#REF!</definedName>
    <definedName name="mac" hidden="1">{#N/A,#N/A,FALSE,"ALVENARIA";#N/A,#N/A,FALSE,"BLOCOS";#N/A,#N/A,FALSE,"CINTAS";#N/A,#N/A,FALSE,"CORTINA";#N/A,#N/A,FALSE,"LAJES";#N/A,#N/A,FALSE,"PILARES";#N/A,#N/A,FALSE,"VIGAS"}</definedName>
    <definedName name="MACAHDO" hidden="1">{#N/A,#N/A,FALSE,"ALVENARIA";#N/A,#N/A,FALSE,"BLOCOS";#N/A,#N/A,FALSE,"CINTAS";#N/A,#N/A,FALSE,"CORTINA";#N/A,#N/A,FALSE,"LAJES";#N/A,#N/A,FALSE,"PILARES";#N/A,#N/A,FALSE,"VIGAS"}</definedName>
    <definedName name="MACHADO" hidden="1">{#N/A,#N/A,FALSE,"ALVENARIA";#N/A,#N/A,FALSE,"BLOCOS";#N/A,#N/A,FALSE,"CINTAS";#N/A,#N/A,FALSE,"CORTINA";#N/A,#N/A,FALSE,"LAJES";#N/A,#N/A,FALSE,"PILARES";#N/A,#N/A,FALSE,"VIGAS"}</definedName>
    <definedName name="NCOMPOSICOES">7</definedName>
    <definedName name="NCOTACOES">15</definedName>
    <definedName name="noo" hidden="1">{#N/A,#N/A,FALSE,"ALVENARIA";#N/A,#N/A,FALSE,"BLOCOS";#N/A,#N/A,FALSE,"CINTAS";#N/A,#N/A,FALSE,"CORTINA";#N/A,#N/A,FALSE,"LAJES";#N/A,#N/A,FALSE,"PILARES";#N/A,#N/A,FALSE,"VIGAS"}</definedName>
    <definedName name="obra">#REF!</definedName>
    <definedName name="obra1">#REF!</definedName>
    <definedName name="obra2">#REF!</definedName>
    <definedName name="obra3">#REF!</definedName>
    <definedName name="obra4">#REF!</definedName>
    <definedName name="obra5">#REF!</definedName>
    <definedName name="orcamento" hidden="1">{#N/A,#N/A,FALSE,"ALVENARIA";#N/A,#N/A,FALSE,"BLOCOS";#N/A,#N/A,FALSE,"CINTAS";#N/A,#N/A,FALSE,"CORTINA";#N/A,#N/A,FALSE,"LAJES";#N/A,#N/A,FALSE,"PILARES";#N/A,#N/A,FALSE,"VIGAS"}</definedName>
    <definedName name="P.1">#REF!</definedName>
    <definedName name="P.10">#REF!</definedName>
    <definedName name="P.11">#REF!</definedName>
    <definedName name="P.12">#REF!</definedName>
    <definedName name="P.13">#REF!</definedName>
    <definedName name="P.14">#REF!</definedName>
    <definedName name="P.15">#REF!</definedName>
    <definedName name="P.2">#REF!</definedName>
    <definedName name="P.3">#REF!</definedName>
    <definedName name="P.4">#REF!</definedName>
    <definedName name="P.5">#REF!</definedName>
    <definedName name="P.6">#REF!</definedName>
    <definedName name="P.7">#REF!</definedName>
    <definedName name="P.8">#REF!</definedName>
    <definedName name="P.9">#REF!</definedName>
    <definedName name="Pedreiro_de_acabamento">[1]INSUMOS!$B$11</definedName>
    <definedName name="PP1.1">#REF!</definedName>
    <definedName name="PP1.10">#REF!</definedName>
    <definedName name="PP1.11">#REF!</definedName>
    <definedName name="PP1.12">#REF!</definedName>
    <definedName name="PP1.13">#REF!</definedName>
    <definedName name="PP1.14">#REF!</definedName>
    <definedName name="PP1.15">#REF!</definedName>
    <definedName name="PP1.2">#REF!</definedName>
    <definedName name="PP1.3">#REF!</definedName>
    <definedName name="PP1.4">#REF!</definedName>
    <definedName name="PP1.5">#REF!</definedName>
    <definedName name="PP1.6">#REF!</definedName>
    <definedName name="PP1.7">#REF!</definedName>
    <definedName name="PP1.8">#REF!</definedName>
    <definedName name="PP1.9">#REF!</definedName>
    <definedName name="T.1">#REF!</definedName>
    <definedName name="T.10">#REF!</definedName>
    <definedName name="T.11">#REF!</definedName>
    <definedName name="T.12">#REF!</definedName>
    <definedName name="T.13">#REF!</definedName>
    <definedName name="T.14">#REF!</definedName>
    <definedName name="T.15">#REF!</definedName>
    <definedName name="T.2">#REF!</definedName>
    <definedName name="T.3">#REF!</definedName>
    <definedName name="T.4">#REF!</definedName>
    <definedName name="T.5">#REF!</definedName>
    <definedName name="T.6">#REF!</definedName>
    <definedName name="T.7">#REF!</definedName>
    <definedName name="T.8">#REF!</definedName>
    <definedName name="T.9">#REF!</definedName>
    <definedName name="_xlnm.Print_Titles" localSheetId="0">'Memória de Cálculo'!$1:$7</definedName>
    <definedName name="_xlnm.Print_Titles" localSheetId="1">'Planilha Orcamentária'!$1:$9</definedName>
    <definedName name="TOT.P">#REF!</definedName>
    <definedName name="TOT1.P">#REF!</definedName>
    <definedName name="TT.1">#REF!</definedName>
    <definedName name="TT.10">#REF!</definedName>
    <definedName name="TT.11">#REF!</definedName>
    <definedName name="TT.12">#REF!</definedName>
    <definedName name="TT.13">#REF!</definedName>
    <definedName name="TT.14">#REF!</definedName>
    <definedName name="TT.15">#REF!</definedName>
    <definedName name="TT.2">#REF!</definedName>
    <definedName name="TT.3">#REF!</definedName>
    <definedName name="TT.4">#REF!</definedName>
    <definedName name="TT.5">#REF!</definedName>
    <definedName name="TT.6">#REF!</definedName>
    <definedName name="TT.7">#REF!</definedName>
    <definedName name="TT.8">#REF!</definedName>
    <definedName name="TT.9">#REF!</definedName>
    <definedName name="wrn.mode_lev.xls." hidden="1">{#N/A,#N/A,FALSE,"ALVENARIA";#N/A,#N/A,FALSE,"BLOCOS";#N/A,#N/A,FALSE,"CINTAS";#N/A,#N/A,FALSE,"CORTINA";#N/A,#N/A,FALSE,"LAJES";#N/A,#N/A,FALSE,"PILARES";#N/A,#N/A,FALSE,"VIGAS"}</definedName>
    <definedName name="x" hidden="1">{#N/A,#N/A,FALSE,"ALVENARIA";#N/A,#N/A,FALSE,"BLOCOS";#N/A,#N/A,FALSE,"CINTAS";#N/A,#N/A,FALSE,"CORTINA";#N/A,#N/A,FALSE,"LAJES";#N/A,#N/A,FALSE,"PILARES";#N/A,#N/A,FALSE,"VIGAS"}</definedName>
    <definedName name="Z_46B44D95_2370_4419_BD85_88291A251F92_.wvu.PrintArea" localSheetId="2" hidden="1">Cronograma!$A$1:$H$26</definedName>
    <definedName name="Z_46B44D95_2370_4419_BD85_88291A251F92_.wvu.PrintArea" localSheetId="0" hidden="1">'Memória de Cálculo'!$A$1:$F$31</definedName>
    <definedName name="Z_46B44D95_2370_4419_BD85_88291A251F92_.wvu.PrintArea" localSheetId="1" hidden="1">'Planilha Orcamentária'!$A$1:$H$36</definedName>
    <definedName name="Z_46B44D95_2370_4419_BD85_88291A251F92_.wvu.PrintTitles" localSheetId="0" hidden="1">'Memória de Cálculo'!$1:$7</definedName>
    <definedName name="Z_46B44D95_2370_4419_BD85_88291A251F92_.wvu.PrintTitles" localSheetId="1" hidden="1">'Planilha Orcamentária'!$1:$9</definedName>
  </definedNames>
  <calcPr calcId="144525"/>
  <customWorkbookViews>
    <customWorkbookView name="Observações" guid="{46B44D95-2370-4419-BD85-88291A251F92}" maximized="1" xWindow="-8" yWindow="-8" windowWidth="1382" windowHeight="74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5" l="1"/>
  <c r="A4" i="5"/>
  <c r="A3" i="5"/>
  <c r="G4" i="5" l="1"/>
  <c r="A18" i="5"/>
  <c r="A19" i="5"/>
  <c r="A17" i="5"/>
  <c r="A15" i="5"/>
  <c r="D19" i="5"/>
  <c r="D18" i="5"/>
  <c r="B18" i="5"/>
  <c r="B19" i="5"/>
  <c r="B17" i="5"/>
  <c r="C18" i="5"/>
  <c r="C19" i="5"/>
  <c r="C17" i="5"/>
  <c r="D15" i="5"/>
  <c r="D14" i="5"/>
  <c r="C14" i="5"/>
  <c r="C15" i="5"/>
  <c r="B15" i="5"/>
  <c r="B14" i="5"/>
  <c r="B23" i="10" l="1"/>
  <c r="B22" i="10"/>
  <c r="B19" i="10"/>
  <c r="B18" i="10"/>
  <c r="B17" i="10"/>
  <c r="C33" i="5"/>
  <c r="C32" i="5"/>
  <c r="C28" i="5"/>
  <c r="C27" i="5"/>
  <c r="C26" i="5"/>
  <c r="A4" i="10"/>
  <c r="A14" i="5"/>
  <c r="C13" i="5"/>
  <c r="B9" i="10" s="1"/>
  <c r="A13" i="5"/>
  <c r="A9" i="10" s="1"/>
  <c r="D11" i="5"/>
  <c r="C11" i="5"/>
  <c r="B11" i="5"/>
  <c r="A11" i="5"/>
  <c r="C10" i="5"/>
  <c r="B7" i="10" s="1"/>
  <c r="A10" i="5"/>
  <c r="A7" i="10" s="1"/>
  <c r="F5" i="13"/>
  <c r="G15" i="5"/>
  <c r="H15" i="5" s="1"/>
  <c r="B11" i="10"/>
  <c r="A11" i="10"/>
  <c r="G19" i="5"/>
  <c r="G18" i="5"/>
  <c r="G17" i="5"/>
  <c r="H19" i="5" l="1"/>
  <c r="H18" i="5"/>
  <c r="H17" i="5" l="1"/>
  <c r="D12" i="10" s="1"/>
  <c r="G12" i="10" s="1"/>
  <c r="G14" i="10" s="1"/>
  <c r="F12" i="10" l="1"/>
  <c r="A3" i="10" l="1"/>
  <c r="G3" i="10"/>
  <c r="A5" i="10"/>
  <c r="G14" i="5" l="1"/>
  <c r="H14" i="5" l="1"/>
  <c r="H13" i="5" s="1"/>
  <c r="D10" i="10" s="1"/>
  <c r="F10" i="10" l="1"/>
  <c r="G10" i="5" l="1"/>
  <c r="G13" i="5"/>
  <c r="G11" i="5"/>
  <c r="H11" i="5" s="1"/>
  <c r="H10" i="5" s="1"/>
  <c r="H22" i="5" l="1"/>
  <c r="D8" i="10"/>
  <c r="D14" i="10" s="1"/>
  <c r="G13" i="10" s="1"/>
  <c r="E12" i="10"/>
  <c r="F8" i="10" l="1"/>
  <c r="F14" i="10" s="1"/>
  <c r="E8" i="10"/>
  <c r="F13" i="10" l="1"/>
  <c r="D3" i="10"/>
  <c r="E10" i="10"/>
  <c r="E14" i="10" s="1"/>
  <c r="E13" i="10" l="1"/>
  <c r="D7" i="10"/>
  <c r="D11" i="10"/>
  <c r="D9" i="10"/>
  <c r="D13" i="10" l="1"/>
</calcChain>
</file>

<file path=xl/sharedStrings.xml><?xml version="1.0" encoding="utf-8"?>
<sst xmlns="http://schemas.openxmlformats.org/spreadsheetml/2006/main" count="96" uniqueCount="72">
  <si>
    <t>ITEM</t>
  </si>
  <si>
    <t>QUANTIDADE</t>
  </si>
  <si>
    <t>UNIDADE</t>
  </si>
  <si>
    <t>DIRETA</t>
  </si>
  <si>
    <t>INDIRETA</t>
  </si>
  <si>
    <t>PREÇO TOTAL</t>
  </si>
  <si>
    <t xml:space="preserve">FORMA DE EXECUÇÃO: </t>
  </si>
  <si>
    <t>1.1</t>
  </si>
  <si>
    <t>2.1</t>
  </si>
  <si>
    <t>2.2</t>
  </si>
  <si>
    <t>M</t>
  </si>
  <si>
    <t>SERVIÇOS PRELIMINARES</t>
  </si>
  <si>
    <t>CRONOGRAMA FÍSICO-FINANCEIRO</t>
  </si>
  <si>
    <t>ETAPAS/DESCRIÇÃO</t>
  </si>
  <si>
    <t>FÍSICO/ FINANCEIRO</t>
  </si>
  <si>
    <t>TOTAL  ETAPAS</t>
  </si>
  <si>
    <t>MÊS 1</t>
  </si>
  <si>
    <t>MÊS 2</t>
  </si>
  <si>
    <t>Físico %</t>
  </si>
  <si>
    <t>Financeiro</t>
  </si>
  <si>
    <t>TOTAL</t>
  </si>
  <si>
    <t>Observações:</t>
  </si>
  <si>
    <t>(    )</t>
  </si>
  <si>
    <t>DATA:</t>
  </si>
  <si>
    <t>VALOR DO CONVÊNIO:</t>
  </si>
  <si>
    <t>1.0</t>
  </si>
  <si>
    <t>2.0</t>
  </si>
  <si>
    <t>3.0</t>
  </si>
  <si>
    <t>MEMÓRIA DE CÁLCULO DE QUANTITATIVOS</t>
  </si>
  <si>
    <t>% ISS MUNICIPAL:</t>
  </si>
  <si>
    <t>CÓDIGO</t>
  </si>
  <si>
    <t>DESCRIÇÃO</t>
  </si>
  <si>
    <t>PLANILHA ORÇAMENTÁRIA DE CUSTOS</t>
  </si>
  <si>
    <t>PREÇO UNITÁRIO S/ BDI</t>
  </si>
  <si>
    <t>PREÇO UNITÁRIO C/ BDI</t>
  </si>
  <si>
    <t>BDI:</t>
  </si>
  <si>
    <t>01/01.</t>
  </si>
  <si>
    <t>( X )</t>
  </si>
  <si>
    <r>
      <t>FOLHA N</t>
    </r>
    <r>
      <rPr>
        <b/>
        <sz val="8"/>
        <rFont val="Calibri"/>
        <family val="2"/>
        <scheme val="minor"/>
      </rPr>
      <t>º</t>
    </r>
    <r>
      <rPr>
        <b/>
        <sz val="8"/>
        <rFont val="Arial Nova"/>
        <family val="2"/>
      </rPr>
      <t xml:space="preserve">: </t>
    </r>
  </si>
  <si>
    <t>MÊS 3</t>
  </si>
  <si>
    <t>FÓRMULA DO CÁLCULO</t>
  </si>
  <si>
    <t>ITENS</t>
  </si>
  <si>
    <t>MÊS 4</t>
  </si>
  <si>
    <r>
      <rPr>
        <u/>
        <sz val="10"/>
        <color rgb="FFFF0000"/>
        <rFont val="Arial Nova"/>
        <family val="2"/>
      </rPr>
      <t>Observações</t>
    </r>
    <r>
      <rPr>
        <sz val="10"/>
        <color rgb="FFFF0000"/>
        <rFont val="Arial Nova"/>
        <family val="2"/>
      </rPr>
      <t xml:space="preserve">: Os textos destacados na cor vermelho deverão ser preenchidos e revisados de acordo com a aplicabilidade de cada obra, no tocante à: 
</t>
    </r>
    <r>
      <rPr>
        <u/>
        <sz val="10"/>
        <color rgb="FFFF0000"/>
        <rFont val="Arial Nova"/>
        <family val="2"/>
      </rPr>
      <t>região da Tabela de Referencial de Preços Unitários a ser adotada; percentuais de ISS e dos parâmetros adotados no demonstrativo/composição BDI a ser apresentado pelo(a) Responsável Técnico(a) do Município dos quais deverão estar em conformidade com os critérios vigentes e aplicáveis; quantitativos; preços vigentes da Tabela Referencial de Preços Unitários e demais informações pertinentes aos serviços para execução das obras.</t>
    </r>
  </si>
  <si>
    <t>3.1</t>
  </si>
  <si>
    <t>3.2</t>
  </si>
  <si>
    <t>PREFEITURA MUNICIPAL DE AREADO</t>
  </si>
  <si>
    <r>
      <rPr>
        <b/>
        <sz val="8"/>
        <rFont val="Arial Nova"/>
        <family val="2"/>
      </rPr>
      <t>OBRA:</t>
    </r>
    <r>
      <rPr>
        <sz val="8"/>
        <rFont val="Arial Nova"/>
        <family val="2"/>
      </rPr>
      <t xml:space="preserve"> PISOS VINÍLICOS E RODAPÉS PARA A OBRA DE REFORMA DO CINE TEATRO AREADENSE</t>
    </r>
  </si>
  <si>
    <r>
      <rPr>
        <b/>
        <sz val="8"/>
        <rFont val="Arial Nova"/>
        <family val="2"/>
      </rPr>
      <t>LOCAL:</t>
    </r>
    <r>
      <rPr>
        <sz val="8"/>
        <rFont val="Arial Nova"/>
        <family val="2"/>
      </rPr>
      <t xml:space="preserve"> RUA MONSENHOR FARIA, Nº88, CENTRO, AREADO/MG.</t>
    </r>
  </si>
  <si>
    <t>MAYRA JUNQUEIRA PEREIRA AGUIAR</t>
  </si>
  <si>
    <t>ARQUITETA E URBANISTA</t>
  </si>
  <si>
    <t>CAU-MG A40518-3 - RRT 14089330</t>
  </si>
  <si>
    <t>DOUGLAS ÁVILA MOREIRA</t>
  </si>
  <si>
    <t>PREFEITO MUNICIPAL</t>
  </si>
  <si>
    <t>ED-16660</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</si>
  <si>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</si>
  <si>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M2</t>
  </si>
  <si>
    <t>VER MEDMORIAL ANEXO</t>
  </si>
  <si>
    <t>PREPARO DO PISO</t>
  </si>
  <si>
    <t>PISOS E RODAPÉS</t>
  </si>
  <si>
    <t>ED-13292</t>
  </si>
  <si>
    <t>CAMADA DE REGULARIZAÇÃO COM ARGAMASSA, TRAÇO 1:4 (
CIMENTO E AREIA), ESP. 30MM, APLICAÇÃO MANUAL, INCLUSIVE
ARGAMASSA COM PREPARO MECANIZADO</t>
  </si>
  <si>
    <t>ED-50567</t>
  </si>
  <si>
    <t>CONTRAPISO DESEMPENADO COM ARGAMASSA, TRAÇO 1:3 (
CIMENTO E AREIA), ESP. 25MM</t>
  </si>
  <si>
    <t>PREVISÃO DE EXECUÇÃO DAS OBRAS: 3 MESES</t>
  </si>
  <si>
    <r>
      <t>FOLHA N</t>
    </r>
    <r>
      <rPr>
        <b/>
        <sz val="9"/>
        <rFont val="Calibri"/>
        <family val="2"/>
        <scheme val="minor"/>
      </rPr>
      <t>º</t>
    </r>
    <r>
      <rPr>
        <b/>
        <sz val="9"/>
        <rFont val="Arial Nova"/>
        <family val="2"/>
      </rPr>
      <t>: 01/01</t>
    </r>
  </si>
  <si>
    <t>BDI ADOTADO PELA SEINFRA 01/2024</t>
  </si>
  <si>
    <r>
      <rPr>
        <b/>
        <sz val="8"/>
        <rFont val="Arial Nova"/>
        <family val="2"/>
      </rPr>
      <t>REGIÃO/MÊS DE REFERÊNCIA:</t>
    </r>
    <r>
      <rPr>
        <sz val="8"/>
        <rFont val="Arial Nova"/>
        <family val="2"/>
      </rPr>
      <t xml:space="preserve"> TABELA SEINFRA - REGIÃO SUL - 04/2024- SEM DESONERAÇÃO</t>
    </r>
  </si>
  <si>
    <t>PISO VINÍLICO EM RÉGUAS ASSENTADO SOBRE ARGAMASSA
AUTONIVELANTE</t>
  </si>
  <si>
    <t>RODAPÉ EM POLIESTIRENO, ALTURA 7CM,
ASSENTADO COM COLA, INCLUSIVE CALAFETAÇÃO COM SILICONE</t>
  </si>
  <si>
    <t>ED-6254</t>
  </si>
  <si>
    <t>ED-5102</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</si>
</sst>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quot;R$&quot;* #,##0.00_-;\-&quot;R$&quot;* #,##0.00_-;_-&quot;R$&quot;* &quot;-&quot;??_-;_-@_-"/>
    <numFmt numFmtId="165" formatCode="_(* #,##0.00_);_(* \(#,##0.00\);_(* &quot;-&quot;??_);_(@_)"/>
    <numFmt numFmtId="166" formatCode="_([$€-2]* #,##0.00_);_([$€-2]* \(#,##0.00\);_([$€-2]* &quot;-&quot;??_)"/>
    <numFmt numFmtId="167" formatCode="#,#00"/>
    <numFmt numFmtId="168" formatCode="_(&quot;R$ &quot;* #,##0.00_);_(&quot;R$ &quot;* \(#,##0.00\);_(&quot;R$ &quot;* &quot;-&quot;??_);_(@_)"/>
    <numFmt numFmtId="169" formatCode="&quot;R$&quot;\ #,##0_);[Red]\(&quot;R$&quot;\ #,##0\)"/>
    <numFmt numFmtId="170" formatCode="&quot;R$&quot;\ #,##0.00_);\(&quot;R$&quot;\ #,##0.00\)"/>
    <numFmt numFmtId="171" formatCode="%#,#00"/>
    <numFmt numFmtId="172" formatCode="#.##000"/>
    <numFmt numFmtId="173" formatCode="#,"/>
    <numFmt numFmtId="174" formatCode="&quot;R$&quot;#,##0.00"/>
  </numFmts>
  <fonts count="45">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1"/>
      <color indexed="9"/>
      <name val="Calibri"/>
      <family val="2"/>
    </font>
    <font>
      <b/>
      <sz val="11"/>
      <color indexed="9"/>
      <name val="Calibri"/>
      <family val="2"/>
    </font>
    <font>
      <sz val="1"/>
      <color indexed="8"/>
      <name val="Courier"/>
      <family val="3"/>
    </font>
    <font>
      <sz val="11"/>
      <color indexed="8"/>
      <name val="Calibri"/>
      <family val="2"/>
    </font>
    <font>
      <sz val="10"/>
      <color rgb="FF000000"/>
      <name val="Arial1"/>
    </font>
    <font>
      <sz val="11"/>
      <color indexed="17"/>
      <name val="Calibri"/>
      <family val="2"/>
    </font>
    <font>
      <b/>
      <sz val="12"/>
      <name val="Helv"/>
    </font>
    <font>
      <sz val="11"/>
      <color indexed="62"/>
      <name val="Calibri"/>
      <family val="2"/>
    </font>
    <font>
      <sz val="11"/>
      <color indexed="52"/>
      <name val="Calibri"/>
      <family val="2"/>
    </font>
    <font>
      <sz val="11"/>
      <name val="‚l‚r ‚oƒSƒVƒbƒN"/>
      <family val="3"/>
      <charset val="128"/>
    </font>
    <font>
      <b/>
      <sz val="11"/>
      <name val="Helv"/>
    </font>
    <font>
      <sz val="11"/>
      <color indexed="60"/>
      <name val="Calibri"/>
      <family val="2"/>
    </font>
    <font>
      <sz val="11"/>
      <name val="‚l‚r ‚o–¾’©"/>
      <family val="1"/>
      <charset val="128"/>
    </font>
    <font>
      <sz val="1"/>
      <color indexed="18"/>
      <name val="Courier"/>
      <family val="3"/>
    </font>
    <font>
      <sz val="10"/>
      <color indexed="8"/>
      <name val="Times New Roman"/>
      <family val="2"/>
    </font>
    <font>
      <b/>
      <sz val="9"/>
      <name val="Times New Roman"/>
      <family val="1"/>
    </font>
    <font>
      <b/>
      <sz val="15"/>
      <color indexed="62"/>
      <name val="Calibri"/>
      <family val="2"/>
    </font>
    <font>
      <b/>
      <sz val="1"/>
      <color indexed="8"/>
      <name val="Courier"/>
      <family val="3"/>
    </font>
    <font>
      <sz val="11"/>
      <color indexed="10"/>
      <name val="Calibri"/>
      <family val="2"/>
    </font>
    <font>
      <sz val="10"/>
      <name val="Arial"/>
      <family val="2"/>
    </font>
    <font>
      <b/>
      <sz val="8"/>
      <name val="Calibri"/>
      <family val="2"/>
      <scheme val="minor"/>
    </font>
    <font>
      <sz val="10"/>
      <name val="Arial Nova"/>
      <family val="2"/>
    </font>
    <font>
      <b/>
      <sz val="10"/>
      <name val="Arial Nova"/>
      <family val="2"/>
    </font>
    <font>
      <sz val="10"/>
      <color indexed="8"/>
      <name val="Arial Nova"/>
      <family val="2"/>
    </font>
    <font>
      <sz val="10"/>
      <color rgb="FFFF0000"/>
      <name val="Arial Nova"/>
      <family val="2"/>
    </font>
    <font>
      <b/>
      <sz val="9"/>
      <name val="Arial Nova"/>
      <family val="2"/>
    </font>
    <font>
      <b/>
      <sz val="8"/>
      <name val="Arial Nova"/>
      <family val="2"/>
    </font>
    <font>
      <sz val="9"/>
      <name val="Arial Nova"/>
      <family val="2"/>
    </font>
    <font>
      <sz val="8"/>
      <name val="Arial Nova"/>
      <family val="2"/>
    </font>
    <font>
      <sz val="9"/>
      <color rgb="FFFF0000"/>
      <name val="Arial Nova"/>
      <family val="2"/>
    </font>
    <font>
      <b/>
      <u/>
      <sz val="10"/>
      <name val="Arial Nova"/>
      <family val="2"/>
    </font>
    <font>
      <sz val="9"/>
      <color indexed="8"/>
      <name val="Arial Nova"/>
      <family val="2"/>
    </font>
    <font>
      <sz val="8"/>
      <color indexed="8"/>
      <name val="Arial Nova"/>
      <family val="2"/>
    </font>
    <font>
      <b/>
      <sz val="8"/>
      <color theme="3"/>
      <name val="Arial Nova"/>
      <family val="2"/>
    </font>
    <font>
      <sz val="8"/>
      <color rgb="FFFF0000"/>
      <name val="Arial Nova"/>
      <family val="2"/>
    </font>
    <font>
      <u/>
      <sz val="10"/>
      <color rgb="FFFF0000"/>
      <name val="Arial Nova"/>
      <family val="2"/>
    </font>
    <font>
      <sz val="7"/>
      <name val="Arial Nova"/>
      <family val="2"/>
    </font>
    <font>
      <b/>
      <sz val="8"/>
      <name val="Arial Nova"/>
    </font>
    <font>
      <b/>
      <sz val="9"/>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30"/>
      </patternFill>
    </fill>
    <fill>
      <patternFill patternType="solid">
        <fgColor indexed="62"/>
      </patternFill>
    </fill>
    <fill>
      <patternFill patternType="solid">
        <fgColor indexed="55"/>
        <bgColor indexed="23"/>
      </patternFill>
    </fill>
    <fill>
      <patternFill patternType="solid">
        <fgColor indexed="42"/>
        <bgColor indexed="41"/>
      </patternFill>
    </fill>
    <fill>
      <patternFill patternType="solid">
        <fgColor indexed="47"/>
        <bgColor indexed="22"/>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s>
  <cellStyleXfs count="65">
    <xf numFmtId="0" fontId="0" fillId="0" borderId="0"/>
    <xf numFmtId="9" fontId="3" fillId="0" borderId="0" applyFont="0" applyFill="0" applyBorder="0" applyAlignment="0" applyProtection="0"/>
    <xf numFmtId="165" fontId="3" fillId="0" borderId="0" applyFont="0" applyFill="0" applyBorder="0" applyAlignment="0" applyProtection="0"/>
    <xf numFmtId="0" fontId="5" fillId="0" borderId="0"/>
    <xf numFmtId="168" fontId="5" fillId="0" borderId="0" applyFont="0" applyFill="0" applyBorder="0" applyAlignment="0" applyProtection="0"/>
    <xf numFmtId="9"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0" fontId="6" fillId="5" borderId="0" applyNumberFormat="0" applyBorder="0" applyAlignment="0" applyProtection="0"/>
    <xf numFmtId="0" fontId="6" fillId="6" borderId="0" applyNumberFormat="0" applyBorder="0" applyAlignment="0" applyProtection="0"/>
    <xf numFmtId="0" fontId="7" fillId="7" borderId="16" applyNumberFormat="0" applyAlignment="0" applyProtection="0"/>
    <xf numFmtId="0" fontId="8" fillId="0" borderId="0">
      <protection locked="0"/>
    </xf>
    <xf numFmtId="166" fontId="5" fillId="0" borderId="0" applyFont="0" applyFill="0" applyBorder="0" applyAlignment="0" applyProtection="0"/>
    <xf numFmtId="0" fontId="9" fillId="0" borderId="0"/>
    <xf numFmtId="0" fontId="9" fillId="0" borderId="0"/>
    <xf numFmtId="165" fontId="10" fillId="0" borderId="0" applyBorder="0" applyProtection="0"/>
    <xf numFmtId="167" fontId="8" fillId="0" borderId="0">
      <protection locked="0"/>
    </xf>
    <xf numFmtId="0" fontId="11" fillId="8" borderId="0" applyNumberFormat="0" applyBorder="0" applyAlignment="0" applyProtection="0"/>
    <xf numFmtId="0" fontId="12" fillId="0" borderId="0">
      <alignment horizontal="left"/>
    </xf>
    <xf numFmtId="0" fontId="13" fillId="9" borderId="17" applyNumberFormat="0" applyAlignment="0" applyProtection="0"/>
    <xf numFmtId="0" fontId="14" fillId="0" borderId="18" applyNumberFormat="0" applyFill="0" applyAlignment="0" applyProtection="0"/>
    <xf numFmtId="38" fontId="15" fillId="0" borderId="0" applyFont="0" applyFill="0" applyBorder="0" applyAlignment="0" applyProtection="0"/>
    <xf numFmtId="40" fontId="15" fillId="0" borderId="0" applyFont="0" applyFill="0" applyBorder="0" applyAlignment="0" applyProtection="0"/>
    <xf numFmtId="0" fontId="16" fillId="0" borderId="7"/>
    <xf numFmtId="168"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0" fontId="17" fillId="10" borderId="0" applyNumberFormat="0" applyBorder="0" applyAlignment="0" applyProtection="0"/>
    <xf numFmtId="0" fontId="5" fillId="0" borderId="0"/>
    <xf numFmtId="0" fontId="5" fillId="0" borderId="0"/>
    <xf numFmtId="0" fontId="2" fillId="0" borderId="0"/>
    <xf numFmtId="0" fontId="5" fillId="11" borderId="19" applyNumberFormat="0" applyAlignment="0" applyProtection="0"/>
    <xf numFmtId="40" fontId="18" fillId="0" borderId="0" applyFont="0" applyFill="0" applyBorder="0" applyAlignment="0" applyProtection="0"/>
    <xf numFmtId="38" fontId="18" fillId="0" borderId="0" applyFont="0" applyFill="0" applyBorder="0" applyAlignment="0" applyProtection="0"/>
    <xf numFmtId="171" fontId="8" fillId="0" borderId="0">
      <protection locked="0"/>
    </xf>
    <xf numFmtId="172" fontId="8" fillId="0" borderId="0">
      <protection locked="0"/>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3" fontId="19" fillId="0" borderId="0">
      <protection locked="0"/>
    </xf>
    <xf numFmtId="165" fontId="5" fillId="0" borderId="0" applyFont="0" applyFill="0" applyBorder="0" applyAlignment="0" applyProtection="0"/>
    <xf numFmtId="165" fontId="2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2" fillId="0" borderId="0" applyFont="0" applyFill="0" applyBorder="0" applyAlignment="0" applyProtection="0"/>
    <xf numFmtId="0" fontId="16" fillId="0" borderId="0"/>
    <xf numFmtId="0" fontId="21" fillId="4" borderId="4">
      <alignment wrapText="1"/>
    </xf>
    <xf numFmtId="0" fontId="21" fillId="4" borderId="4">
      <alignment wrapText="1"/>
    </xf>
    <xf numFmtId="0" fontId="22" fillId="0" borderId="20" applyNumberFormat="0" applyFill="0" applyAlignment="0" applyProtection="0"/>
    <xf numFmtId="173" fontId="23" fillId="0" borderId="0">
      <protection locked="0"/>
    </xf>
    <xf numFmtId="173" fontId="23" fillId="0" borderId="0">
      <protection locked="0"/>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xf numFmtId="43" fontId="5" fillId="0" borderId="0" applyFont="0" applyFill="0" applyBorder="0" applyAlignment="0" applyProtection="0"/>
    <xf numFmtId="164" fontId="25" fillId="0" borderId="0" applyFont="0" applyFill="0" applyBorder="0" applyAlignment="0" applyProtection="0"/>
  </cellStyleXfs>
  <cellXfs count="211">
    <xf numFmtId="0" fontId="0" fillId="0" borderId="0" xfId="0"/>
    <xf numFmtId="0" fontId="29" fillId="0" borderId="0" xfId="0" applyFont="1"/>
    <xf numFmtId="4" fontId="29" fillId="0" borderId="0" xfId="0" applyNumberFormat="1" applyFont="1"/>
    <xf numFmtId="0" fontId="32" fillId="0" borderId="11" xfId="0" applyFont="1" applyBorder="1" applyAlignment="1">
      <alignment horizontal="center" vertical="center" wrapText="1"/>
    </xf>
    <xf numFmtId="0" fontId="32" fillId="0" borderId="0" xfId="0" applyFont="1" applyBorder="1" applyAlignment="1">
      <alignment horizontal="center" vertical="center" wrapText="1"/>
    </xf>
    <xf numFmtId="4" fontId="32" fillId="0" borderId="0" xfId="0" applyNumberFormat="1" applyFont="1" applyBorder="1" applyAlignment="1">
      <alignment horizontal="center" vertical="center" wrapText="1"/>
    </xf>
    <xf numFmtId="4" fontId="32" fillId="0" borderId="10" xfId="0" applyNumberFormat="1" applyFont="1" applyBorder="1" applyAlignment="1">
      <alignment horizontal="center" vertical="center" wrapText="1"/>
    </xf>
    <xf numFmtId="0" fontId="27" fillId="0" borderId="11" xfId="0" applyFont="1" applyBorder="1" applyAlignment="1">
      <alignment vertical="center"/>
    </xf>
    <xf numFmtId="0" fontId="27" fillId="0" borderId="0" xfId="0" applyFont="1" applyBorder="1" applyAlignment="1">
      <alignment vertical="center"/>
    </xf>
    <xf numFmtId="4" fontId="27" fillId="0" borderId="0" xfId="0" applyNumberFormat="1" applyFont="1" applyBorder="1" applyAlignment="1">
      <alignment vertical="center"/>
    </xf>
    <xf numFmtId="0" fontId="27" fillId="0" borderId="10" xfId="0" applyFont="1" applyBorder="1" applyAlignment="1">
      <alignment vertical="center"/>
    </xf>
    <xf numFmtId="0" fontId="27" fillId="0" borderId="11" xfId="0" applyFont="1" applyBorder="1"/>
    <xf numFmtId="0" fontId="27" fillId="0" borderId="0" xfId="0" applyFont="1" applyBorder="1"/>
    <xf numFmtId="4" fontId="27" fillId="0" borderId="0" xfId="0" applyNumberFormat="1" applyFont="1" applyBorder="1"/>
    <xf numFmtId="0" fontId="27" fillId="0" borderId="10" xfId="0" applyFont="1" applyBorder="1"/>
    <xf numFmtId="0" fontId="29" fillId="0" borderId="14" xfId="0" applyFont="1" applyBorder="1"/>
    <xf numFmtId="0" fontId="29" fillId="0" borderId="9" xfId="0" applyFont="1" applyBorder="1"/>
    <xf numFmtId="0" fontId="27" fillId="0" borderId="9" xfId="0" applyFont="1" applyBorder="1" applyAlignment="1">
      <alignment vertical="center"/>
    </xf>
    <xf numFmtId="0" fontId="27" fillId="0" borderId="0" xfId="0" applyFont="1" applyBorder="1" applyAlignment="1"/>
    <xf numFmtId="0" fontId="28" fillId="0" borderId="0" xfId="0" applyFont="1" applyBorder="1" applyAlignment="1">
      <alignment vertical="center"/>
    </xf>
    <xf numFmtId="0" fontId="37" fillId="0" borderId="0" xfId="0" applyFont="1"/>
    <xf numFmtId="0" fontId="32" fillId="3" borderId="5" xfId="0" applyFont="1" applyFill="1" applyBorder="1" applyAlignment="1">
      <alignment horizontal="center" vertical="center" wrapText="1"/>
    </xf>
    <xf numFmtId="0" fontId="32" fillId="3" borderId="1" xfId="0" applyFont="1" applyFill="1" applyBorder="1" applyAlignment="1">
      <alignment horizontal="center" vertical="center" wrapText="1"/>
    </xf>
    <xf numFmtId="4" fontId="32" fillId="3" borderId="1" xfId="0" applyNumberFormat="1" applyFont="1" applyFill="1" applyBorder="1" applyAlignment="1">
      <alignment horizontal="center" vertical="center" wrapText="1"/>
    </xf>
    <xf numFmtId="0" fontId="38" fillId="0" borderId="0" xfId="0" applyFont="1"/>
    <xf numFmtId="49" fontId="32" fillId="3" borderId="1" xfId="0" applyNumberFormat="1" applyFont="1" applyFill="1" applyBorder="1" applyAlignment="1">
      <alignment horizontal="center" vertical="center" wrapText="1"/>
    </xf>
    <xf numFmtId="2" fontId="34" fillId="3" borderId="1" xfId="2"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0" fontId="34" fillId="0" borderId="5" xfId="0" applyFont="1" applyBorder="1" applyAlignment="1">
      <alignment horizontal="center" vertical="center" wrapText="1"/>
    </xf>
    <xf numFmtId="49" fontId="34"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4" fillId="0" borderId="1" xfId="0" applyFont="1" applyBorder="1" applyAlignment="1">
      <alignment horizontal="center" vertical="center" wrapText="1"/>
    </xf>
    <xf numFmtId="4" fontId="39" fillId="0" borderId="1" xfId="0" applyNumberFormat="1" applyFont="1" applyBorder="1" applyAlignment="1">
      <alignment horizontal="center" vertical="center" wrapText="1"/>
    </xf>
    <xf numFmtId="4" fontId="32" fillId="0" borderId="4" xfId="0" applyNumberFormat="1" applyFont="1" applyFill="1" applyBorder="1" applyAlignment="1">
      <alignment horizontal="center" vertical="center" wrapText="1"/>
    </xf>
    <xf numFmtId="0" fontId="32" fillId="0" borderId="4" xfId="0" applyFont="1" applyFill="1" applyBorder="1" applyAlignment="1">
      <alignment horizontal="center" vertical="center" wrapText="1"/>
    </xf>
    <xf numFmtId="0" fontId="35" fillId="0" borderId="0" xfId="0" applyFont="1"/>
    <xf numFmtId="0" fontId="33" fillId="0" borderId="11" xfId="0" applyFont="1" applyBorder="1" applyAlignment="1">
      <alignment vertical="center"/>
    </xf>
    <xf numFmtId="0" fontId="31" fillId="0" borderId="0" xfId="0" applyFont="1" applyBorder="1" applyAlignment="1">
      <alignment vertical="center"/>
    </xf>
    <xf numFmtId="0" fontId="33" fillId="0" borderId="10" xfId="0" applyFont="1" applyBorder="1" applyAlignment="1">
      <alignment vertical="center"/>
    </xf>
    <xf numFmtId="0" fontId="33" fillId="0" borderId="11" xfId="0" applyFont="1" applyBorder="1"/>
    <xf numFmtId="0" fontId="33" fillId="0" borderId="0" xfId="0" applyFont="1" applyBorder="1"/>
    <xf numFmtId="4" fontId="33" fillId="0" borderId="0" xfId="0" applyNumberFormat="1" applyFont="1" applyBorder="1"/>
    <xf numFmtId="0" fontId="33" fillId="0" borderId="10" xfId="0" applyFont="1" applyBorder="1"/>
    <xf numFmtId="0" fontId="35" fillId="0" borderId="0" xfId="0" applyFont="1" applyBorder="1" applyAlignment="1">
      <alignment horizontal="center"/>
    </xf>
    <xf numFmtId="0" fontId="33" fillId="0" borderId="0" xfId="0" applyFont="1" applyBorder="1" applyAlignment="1"/>
    <xf numFmtId="0" fontId="40" fillId="0" borderId="0" xfId="0" applyFont="1"/>
    <xf numFmtId="4" fontId="32" fillId="0" borderId="4" xfId="0" applyNumberFormat="1" applyFont="1" applyFill="1" applyBorder="1" applyAlignment="1">
      <alignment horizontal="center" vertical="center"/>
    </xf>
    <xf numFmtId="0" fontId="29" fillId="0" borderId="0" xfId="0" applyFont="1" applyBorder="1"/>
    <xf numFmtId="0" fontId="37" fillId="0" borderId="0" xfId="0" applyFont="1" applyBorder="1"/>
    <xf numFmtId="0" fontId="32" fillId="0" borderId="5" xfId="0" applyFont="1" applyFill="1" applyBorder="1" applyAlignment="1">
      <alignment horizontal="right" vertical="center"/>
    </xf>
    <xf numFmtId="14" fontId="32" fillId="0" borderId="6" xfId="0" applyNumberFormat="1" applyFont="1" applyFill="1" applyBorder="1" applyAlignment="1">
      <alignment horizontal="left" vertical="center"/>
    </xf>
    <xf numFmtId="4" fontId="34" fillId="3" borderId="6" xfId="0" applyNumberFormat="1" applyFont="1" applyFill="1" applyBorder="1" applyAlignment="1">
      <alignment horizontal="center" vertical="center" wrapText="1"/>
    </xf>
    <xf numFmtId="4" fontId="32" fillId="3" borderId="6" xfId="0" applyNumberFormat="1" applyFont="1" applyFill="1" applyBorder="1" applyAlignment="1">
      <alignment horizontal="center" vertical="center" wrapText="1"/>
    </xf>
    <xf numFmtId="174" fontId="34" fillId="0" borderId="6" xfId="0" applyNumberFormat="1" applyFont="1" applyFill="1" applyBorder="1" applyAlignment="1">
      <alignment horizontal="center" vertical="center" wrapText="1"/>
    </xf>
    <xf numFmtId="4" fontId="27" fillId="0" borderId="10" xfId="0" applyNumberFormat="1" applyFont="1" applyBorder="1" applyAlignment="1">
      <alignment vertical="center"/>
    </xf>
    <xf numFmtId="4" fontId="33" fillId="0" borderId="10" xfId="0" applyNumberFormat="1" applyFont="1" applyBorder="1"/>
    <xf numFmtId="4" fontId="27" fillId="0" borderId="10" xfId="0" applyNumberFormat="1" applyFont="1" applyBorder="1"/>
    <xf numFmtId="4" fontId="29" fillId="0" borderId="15" xfId="0" applyNumberFormat="1" applyFont="1" applyBorder="1"/>
    <xf numFmtId="0" fontId="28" fillId="0" borderId="8" xfId="0" applyFont="1" applyBorder="1" applyAlignment="1">
      <alignment vertical="center" wrapText="1"/>
    </xf>
    <xf numFmtId="0" fontId="28" fillId="0" borderId="2" xfId="0" applyFont="1" applyBorder="1" applyAlignment="1">
      <alignment vertical="center" wrapText="1"/>
    </xf>
    <xf numFmtId="0" fontId="27" fillId="12" borderId="0" xfId="3" applyFont="1" applyFill="1"/>
    <xf numFmtId="0" fontId="27" fillId="12" borderId="0" xfId="3" applyFont="1" applyFill="1" applyAlignment="1">
      <alignment vertical="center"/>
    </xf>
    <xf numFmtId="0" fontId="28" fillId="12" borderId="11" xfId="3" applyFont="1" applyFill="1" applyBorder="1" applyAlignment="1">
      <alignment wrapText="1"/>
    </xf>
    <xf numFmtId="0" fontId="28" fillId="12" borderId="0" xfId="3" applyFont="1" applyFill="1" applyBorder="1" applyAlignment="1">
      <alignment wrapText="1"/>
    </xf>
    <xf numFmtId="0" fontId="27" fillId="0" borderId="9" xfId="3" applyFont="1" applyBorder="1" applyAlignment="1">
      <alignment vertical="center"/>
    </xf>
    <xf numFmtId="0" fontId="27" fillId="12" borderId="0" xfId="3" applyFont="1" applyFill="1" applyBorder="1" applyAlignment="1">
      <alignment wrapText="1"/>
    </xf>
    <xf numFmtId="0" fontId="27" fillId="12" borderId="0" xfId="3" applyFont="1" applyFill="1" applyBorder="1"/>
    <xf numFmtId="0" fontId="27" fillId="12" borderId="11" xfId="3" applyFont="1" applyFill="1" applyBorder="1"/>
    <xf numFmtId="0" fontId="27" fillId="0" borderId="0" xfId="3" applyFont="1" applyBorder="1" applyAlignment="1">
      <alignment horizontal="center" vertical="center"/>
    </xf>
    <xf numFmtId="0" fontId="31" fillId="12" borderId="11" xfId="3" applyFont="1" applyFill="1" applyBorder="1"/>
    <xf numFmtId="0" fontId="27" fillId="0" borderId="9" xfId="3" applyFont="1" applyBorder="1" applyAlignment="1">
      <alignment horizontal="center" vertical="center"/>
    </xf>
    <xf numFmtId="0" fontId="31" fillId="12" borderId="0" xfId="3" applyFont="1" applyFill="1" applyBorder="1" applyAlignment="1">
      <alignment wrapText="1"/>
    </xf>
    <xf numFmtId="0" fontId="28" fillId="12" borderId="0" xfId="3" applyFont="1" applyFill="1" applyBorder="1" applyAlignment="1">
      <alignment horizontal="right"/>
    </xf>
    <xf numFmtId="0" fontId="27" fillId="12" borderId="0" xfId="3" applyFont="1" applyFill="1" applyBorder="1" applyAlignment="1">
      <alignment horizontal="center" vertical="center"/>
    </xf>
    <xf numFmtId="0" fontId="27" fillId="12" borderId="14" xfId="3" applyFont="1" applyFill="1" applyBorder="1"/>
    <xf numFmtId="0" fontId="27" fillId="12" borderId="9" xfId="3" applyFont="1" applyFill="1" applyBorder="1"/>
    <xf numFmtId="0" fontId="27" fillId="12" borderId="9" xfId="3" applyFont="1" applyFill="1" applyBorder="1" applyAlignment="1">
      <alignment wrapText="1"/>
    </xf>
    <xf numFmtId="0" fontId="27" fillId="12" borderId="0" xfId="3" applyFont="1" applyFill="1" applyAlignment="1">
      <alignment wrapText="1"/>
    </xf>
    <xf numFmtId="0" fontId="31" fillId="12" borderId="4" xfId="3" applyFont="1" applyFill="1" applyBorder="1" applyAlignment="1">
      <alignment horizontal="center" vertical="center"/>
    </xf>
    <xf numFmtId="0" fontId="33" fillId="12" borderId="0" xfId="3" applyFont="1" applyFill="1" applyBorder="1" applyAlignment="1">
      <alignment wrapText="1"/>
    </xf>
    <xf numFmtId="0" fontId="31" fillId="0" borderId="0" xfId="3" applyFont="1" applyBorder="1" applyAlignment="1">
      <alignment vertical="center"/>
    </xf>
    <xf numFmtId="0" fontId="33" fillId="12" borderId="0" xfId="3" applyFont="1" applyFill="1"/>
    <xf numFmtId="0" fontId="33" fillId="12" borderId="11" xfId="3" applyFont="1" applyFill="1" applyBorder="1"/>
    <xf numFmtId="0" fontId="33" fillId="12" borderId="0" xfId="3" applyFont="1" applyFill="1" applyBorder="1"/>
    <xf numFmtId="0" fontId="27" fillId="12" borderId="10" xfId="3" applyFont="1" applyFill="1" applyBorder="1"/>
    <xf numFmtId="0" fontId="33" fillId="0" borderId="10" xfId="3" applyFont="1" applyBorder="1" applyAlignment="1">
      <alignment vertical="center"/>
    </xf>
    <xf numFmtId="0" fontId="33" fillId="12" borderId="10" xfId="3" applyFont="1" applyFill="1" applyBorder="1"/>
    <xf numFmtId="0" fontId="31" fillId="0" borderId="3" xfId="3" applyFont="1" applyBorder="1" applyAlignment="1">
      <alignment vertical="center"/>
    </xf>
    <xf numFmtId="0" fontId="31" fillId="0" borderId="11" xfId="3" applyFont="1" applyBorder="1" applyAlignment="1">
      <alignment vertical="center"/>
    </xf>
    <xf numFmtId="0" fontId="28" fillId="12" borderId="11" xfId="3" applyFont="1" applyFill="1" applyBorder="1" applyAlignment="1">
      <alignment horizontal="right"/>
    </xf>
    <xf numFmtId="0" fontId="27" fillId="12" borderId="15" xfId="3" applyFont="1" applyFill="1" applyBorder="1"/>
    <xf numFmtId="14" fontId="31" fillId="12" borderId="2" xfId="3" applyNumberFormat="1" applyFont="1" applyFill="1" applyBorder="1" applyAlignment="1">
      <alignment horizontal="left" vertical="center"/>
    </xf>
    <xf numFmtId="0" fontId="31" fillId="12" borderId="8" xfId="3" applyFont="1" applyFill="1" applyBorder="1" applyAlignment="1">
      <alignment horizontal="right" vertical="center"/>
    </xf>
    <xf numFmtId="0" fontId="27" fillId="0" borderId="0" xfId="0" applyFont="1"/>
    <xf numFmtId="0" fontId="33" fillId="12" borderId="5" xfId="3" applyFont="1" applyFill="1" applyBorder="1" applyAlignment="1">
      <alignment vertical="center"/>
    </xf>
    <xf numFmtId="0" fontId="33" fillId="12" borderId="6" xfId="3" applyFont="1" applyFill="1" applyBorder="1" applyAlignment="1">
      <alignment vertical="center"/>
    </xf>
    <xf numFmtId="49" fontId="31" fillId="12" borderId="4" xfId="3" applyNumberFormat="1" applyFont="1" applyFill="1" applyBorder="1" applyAlignment="1">
      <alignment horizontal="center" vertical="center" wrapText="1"/>
    </xf>
    <xf numFmtId="49" fontId="33" fillId="12" borderId="4" xfId="3" applyNumberFormat="1" applyFont="1" applyFill="1" applyBorder="1" applyAlignment="1">
      <alignment horizontal="center" vertical="center" wrapText="1"/>
    </xf>
    <xf numFmtId="0" fontId="31" fillId="0" borderId="8" xfId="3" applyFont="1" applyBorder="1" applyAlignment="1">
      <alignment horizontal="center" vertical="center"/>
    </xf>
    <xf numFmtId="0" fontId="33" fillId="0" borderId="0" xfId="3" applyFont="1" applyBorder="1" applyAlignment="1">
      <alignment horizontal="center" vertical="center"/>
    </xf>
    <xf numFmtId="0" fontId="33" fillId="12" borderId="0" xfId="3" applyFont="1" applyFill="1" applyBorder="1" applyAlignment="1">
      <alignment horizontal="center" vertical="center"/>
    </xf>
    <xf numFmtId="0" fontId="33" fillId="0" borderId="0" xfId="0" applyFont="1"/>
    <xf numFmtId="0" fontId="34" fillId="0" borderId="0" xfId="0" applyFont="1"/>
    <xf numFmtId="4" fontId="34" fillId="0" borderId="0" xfId="0" applyNumberFormat="1" applyFont="1"/>
    <xf numFmtId="9" fontId="27" fillId="0" borderId="0" xfId="1" applyFont="1"/>
    <xf numFmtId="0" fontId="31" fillId="0" borderId="8" xfId="0" applyFont="1" applyBorder="1" applyAlignment="1">
      <alignment horizontal="center" vertical="center"/>
    </xf>
    <xf numFmtId="0" fontId="33" fillId="0" borderId="0" xfId="0" applyFont="1" applyBorder="1" applyAlignment="1">
      <alignment horizontal="center"/>
    </xf>
    <xf numFmtId="0" fontId="27" fillId="0" borderId="14" xfId="0" applyFont="1" applyBorder="1"/>
    <xf numFmtId="0" fontId="27" fillId="0" borderId="9" xfId="0" applyFont="1" applyBorder="1"/>
    <xf numFmtId="4" fontId="27" fillId="0" borderId="9" xfId="0" applyNumberFormat="1" applyFont="1" applyBorder="1"/>
    <xf numFmtId="0" fontId="27" fillId="0" borderId="15" xfId="0" applyFont="1" applyBorder="1"/>
    <xf numFmtId="4" fontId="27" fillId="0" borderId="0" xfId="0" applyNumberFormat="1" applyFont="1"/>
    <xf numFmtId="0" fontId="34" fillId="0" borderId="4" xfId="0" applyFont="1" applyBorder="1" applyAlignment="1">
      <alignment horizontal="center" vertical="center" wrapText="1"/>
    </xf>
    <xf numFmtId="0" fontId="32" fillId="0" borderId="4" xfId="0" applyFont="1" applyFill="1" applyBorder="1" applyAlignment="1">
      <alignment horizontal="center" vertical="center"/>
    </xf>
    <xf numFmtId="0" fontId="43" fillId="14" borderId="0" xfId="0" applyFont="1" applyFill="1"/>
    <xf numFmtId="4" fontId="43" fillId="14" borderId="0" xfId="0" applyNumberFormat="1" applyFont="1" applyFill="1"/>
    <xf numFmtId="0" fontId="27" fillId="0" borderId="0" xfId="0" applyFont="1" applyBorder="1" applyAlignment="1">
      <alignment horizontal="center" vertical="center"/>
    </xf>
    <xf numFmtId="0" fontId="33" fillId="0" borderId="0" xfId="0" applyFont="1" applyBorder="1" applyAlignment="1">
      <alignment horizontal="center" vertical="center"/>
    </xf>
    <xf numFmtId="4" fontId="34" fillId="0" borderId="4" xfId="0" applyNumberFormat="1" applyFont="1" applyBorder="1" applyAlignment="1">
      <alignment horizontal="center" vertical="center" wrapText="1"/>
    </xf>
    <xf numFmtId="0" fontId="34" fillId="0" borderId="4" xfId="0" applyFont="1" applyBorder="1" applyAlignment="1">
      <alignment horizontal="center" vertical="center" wrapText="1"/>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1" fillId="12" borderId="4" xfId="3" applyFont="1" applyFill="1" applyBorder="1" applyAlignment="1">
      <alignment horizontal="center" vertical="center" wrapText="1"/>
    </xf>
    <xf numFmtId="0" fontId="31" fillId="12" borderId="2" xfId="3" applyFont="1" applyFill="1" applyBorder="1" applyAlignment="1">
      <alignment horizontal="center" vertical="center" wrapText="1"/>
    </xf>
    <xf numFmtId="0" fontId="34" fillId="0" borderId="1" xfId="0" applyFont="1" applyBorder="1"/>
    <xf numFmtId="0" fontId="34" fillId="0" borderId="10" xfId="0" applyFont="1" applyBorder="1"/>
    <xf numFmtId="0" fontId="32" fillId="0" borderId="6" xfId="0" applyFont="1" applyFill="1" applyBorder="1" applyAlignment="1">
      <alignment vertical="center"/>
    </xf>
    <xf numFmtId="0" fontId="32" fillId="3" borderId="1" xfId="0" applyFont="1" applyFill="1" applyBorder="1" applyAlignment="1">
      <alignment horizontal="left" vertical="center" wrapText="1"/>
    </xf>
    <xf numFmtId="0" fontId="4" fillId="0" borderId="22" xfId="0" applyFont="1" applyFill="1" applyBorder="1" applyAlignment="1">
      <alignment horizontal="center" vertical="center" wrapText="1"/>
    </xf>
    <xf numFmtId="0" fontId="4" fillId="0" borderId="23" xfId="0" applyFont="1" applyBorder="1" applyAlignment="1">
      <alignment vertical="center" wrapText="1"/>
    </xf>
    <xf numFmtId="4" fontId="32" fillId="0" borderId="4" xfId="0" applyNumberFormat="1" applyFont="1" applyBorder="1" applyAlignment="1">
      <alignment horizontal="center" vertical="center" wrapText="1"/>
    </xf>
    <xf numFmtId="49" fontId="34" fillId="0" borderId="4" xfId="0" applyNumberFormat="1" applyFont="1" applyBorder="1" applyAlignment="1">
      <alignment horizontal="center" vertical="center" wrapText="1"/>
    </xf>
    <xf numFmtId="0" fontId="34" fillId="0" borderId="4" xfId="0" applyFont="1" applyBorder="1" applyAlignment="1">
      <alignment horizontal="left" vertical="center" wrapText="1"/>
    </xf>
    <xf numFmtId="1" fontId="34" fillId="0" borderId="4" xfId="0" applyNumberFormat="1" applyFont="1" applyBorder="1" applyAlignment="1">
      <alignment horizontal="center" vertical="center" wrapText="1"/>
    </xf>
    <xf numFmtId="10" fontId="32" fillId="13" borderId="4" xfId="0" applyNumberFormat="1" applyFont="1" applyFill="1" applyBorder="1" applyAlignment="1">
      <alignment horizontal="center" vertical="center"/>
    </xf>
    <xf numFmtId="10" fontId="32" fillId="13" borderId="4" xfId="1" applyNumberFormat="1" applyFont="1" applyFill="1" applyBorder="1" applyAlignment="1">
      <alignment horizontal="center" vertical="center"/>
    </xf>
    <xf numFmtId="0" fontId="32" fillId="14" borderId="5" xfId="0" applyFont="1" applyFill="1" applyBorder="1" applyAlignment="1">
      <alignment horizontal="center" vertical="center" wrapText="1"/>
    </xf>
    <xf numFmtId="49" fontId="32" fillId="14" borderId="1" xfId="0" applyNumberFormat="1" applyFont="1" applyFill="1" applyBorder="1" applyAlignment="1">
      <alignment horizontal="center" vertical="center" wrapText="1"/>
    </xf>
    <xf numFmtId="0" fontId="32" fillId="14" borderId="1" xfId="0" applyFont="1" applyFill="1" applyBorder="1" applyAlignment="1">
      <alignment horizontal="left" vertical="center" wrapText="1"/>
    </xf>
    <xf numFmtId="2" fontId="32" fillId="14" borderId="1" xfId="2" applyNumberFormat="1" applyFont="1" applyFill="1" applyBorder="1" applyAlignment="1">
      <alignment horizontal="center" vertical="center" wrapText="1"/>
    </xf>
    <xf numFmtId="4" fontId="32" fillId="14" borderId="1" xfId="0" applyNumberFormat="1" applyFont="1" applyFill="1" applyBorder="1" applyAlignment="1">
      <alignment horizontal="center" vertical="center" wrapText="1"/>
    </xf>
    <xf numFmtId="174" fontId="32" fillId="14" borderId="6" xfId="0" applyNumberFormat="1" applyFont="1" applyFill="1" applyBorder="1" applyAlignment="1">
      <alignment horizontal="center" vertical="center" wrapText="1"/>
    </xf>
    <xf numFmtId="174" fontId="34" fillId="0" borderId="4" xfId="0" applyNumberFormat="1" applyFont="1" applyBorder="1" applyAlignment="1">
      <alignment horizontal="center" vertical="center" wrapText="1"/>
    </xf>
    <xf numFmtId="0" fontId="32" fillId="14"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4" xfId="0" applyFont="1" applyFill="1" applyBorder="1" applyAlignment="1">
      <alignment horizontal="center" vertical="center" wrapText="1"/>
    </xf>
    <xf numFmtId="174" fontId="34" fillId="0" borderId="4" xfId="0" applyNumberFormat="1" applyFont="1" applyFill="1" applyBorder="1" applyAlignment="1">
      <alignment horizontal="center" vertical="center" wrapText="1"/>
    </xf>
    <xf numFmtId="0" fontId="32" fillId="14" borderId="4" xfId="0" applyFont="1" applyFill="1" applyBorder="1" applyAlignment="1">
      <alignment horizontal="center" vertical="center" wrapText="1"/>
    </xf>
    <xf numFmtId="174" fontId="31" fillId="0" borderId="4" xfId="0" applyNumberFormat="1" applyFont="1" applyBorder="1" applyAlignment="1">
      <alignment horizontal="center" vertical="center" wrapText="1"/>
    </xf>
    <xf numFmtId="174" fontId="27" fillId="12" borderId="0" xfId="3" applyNumberFormat="1" applyFont="1" applyFill="1" applyAlignment="1">
      <alignment vertical="center"/>
    </xf>
    <xf numFmtId="10" fontId="31" fillId="12" borderId="4" xfId="3" applyNumberFormat="1" applyFont="1" applyFill="1" applyBorder="1" applyAlignment="1">
      <alignment horizontal="center" vertical="center" wrapText="1"/>
    </xf>
    <xf numFmtId="10" fontId="31" fillId="2" borderId="4" xfId="3" applyNumberFormat="1" applyFont="1" applyFill="1" applyBorder="1" applyAlignment="1">
      <alignment horizontal="center" vertical="center" wrapText="1"/>
    </xf>
    <xf numFmtId="174" fontId="33" fillId="12" borderId="4" xfId="64" applyNumberFormat="1" applyFont="1" applyFill="1" applyBorder="1" applyAlignment="1">
      <alignment horizontal="center" vertical="center" wrapText="1"/>
    </xf>
    <xf numFmtId="174" fontId="31" fillId="12" borderId="4" xfId="3" applyNumberFormat="1" applyFont="1" applyFill="1" applyBorder="1" applyAlignment="1">
      <alignment horizontal="center" vertical="center" wrapText="1"/>
    </xf>
    <xf numFmtId="0" fontId="27" fillId="0" borderId="0" xfId="0" applyFont="1" applyBorder="1" applyAlignment="1">
      <alignment horizontal="center" vertical="center"/>
    </xf>
    <xf numFmtId="0" fontId="27" fillId="0" borderId="10" xfId="0" applyFont="1" applyBorder="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center" vertical="center"/>
    </xf>
    <xf numFmtId="0" fontId="31" fillId="0" borderId="4" xfId="0" applyFont="1" applyFill="1" applyBorder="1" applyAlignment="1">
      <alignment horizontal="center" vertical="center" wrapText="1"/>
    </xf>
    <xf numFmtId="4" fontId="34" fillId="0" borderId="4" xfId="0" applyNumberFormat="1" applyFont="1" applyBorder="1" applyAlignment="1">
      <alignment horizontal="center" vertical="center" wrapText="1"/>
    </xf>
    <xf numFmtId="0" fontId="34" fillId="0" borderId="5" xfId="0" applyFont="1" applyFill="1" applyBorder="1" applyAlignment="1">
      <alignment horizontal="left" vertical="center"/>
    </xf>
    <xf numFmtId="0" fontId="34" fillId="0" borderId="1" xfId="0" applyFont="1" applyFill="1" applyBorder="1" applyAlignment="1">
      <alignment horizontal="left" vertical="center"/>
    </xf>
    <xf numFmtId="0" fontId="34" fillId="0" borderId="6" xfId="0" applyFont="1" applyFill="1" applyBorder="1" applyAlignment="1">
      <alignment horizontal="left" vertical="center"/>
    </xf>
    <xf numFmtId="0" fontId="34" fillId="0" borderId="4" xfId="0" applyFont="1" applyFill="1" applyBorder="1" applyAlignment="1">
      <alignment horizontal="left" vertical="center"/>
    </xf>
    <xf numFmtId="0" fontId="27" fillId="0" borderId="3" xfId="0" applyFont="1" applyBorder="1" applyAlignment="1">
      <alignment horizontal="center"/>
    </xf>
    <xf numFmtId="0" fontId="27" fillId="0" borderId="8" xfId="0" applyFont="1" applyBorder="1" applyAlignment="1">
      <alignment horizontal="center"/>
    </xf>
    <xf numFmtId="0" fontId="36" fillId="0" borderId="5"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6" xfId="0" applyFont="1" applyFill="1" applyBorder="1" applyAlignment="1">
      <alignment horizontal="center" vertical="center"/>
    </xf>
    <xf numFmtId="0" fontId="43" fillId="0" borderId="5" xfId="0" applyFont="1" applyFill="1" applyBorder="1" applyAlignment="1">
      <alignment horizontal="left" vertical="center"/>
    </xf>
    <xf numFmtId="0" fontId="32" fillId="0" borderId="1" xfId="0" applyFont="1" applyFill="1" applyBorder="1" applyAlignment="1">
      <alignment horizontal="left" vertical="center"/>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30" fillId="0" borderId="6" xfId="0" applyFont="1" applyBorder="1" applyAlignment="1">
      <alignment horizontal="left" vertical="center" wrapText="1"/>
    </xf>
    <xf numFmtId="0" fontId="34" fillId="0" borderId="4" xfId="0" applyFont="1" applyBorder="1" applyAlignment="1">
      <alignment horizontal="center" vertical="center" wrapText="1"/>
    </xf>
    <xf numFmtId="0" fontId="31" fillId="0" borderId="4"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2" xfId="0" applyFont="1" applyBorder="1" applyAlignment="1">
      <alignment horizontal="center" vertical="center" wrapText="1"/>
    </xf>
    <xf numFmtId="0" fontId="34" fillId="13" borderId="5" xfId="0" applyFont="1" applyFill="1" applyBorder="1" applyAlignment="1">
      <alignment horizontal="left" vertical="center" wrapText="1"/>
    </xf>
    <xf numFmtId="0" fontId="34" fillId="13" borderId="1" xfId="0" applyFont="1" applyFill="1" applyBorder="1" applyAlignment="1">
      <alignment horizontal="left" vertical="center" wrapText="1"/>
    </xf>
    <xf numFmtId="0" fontId="34" fillId="13" borderId="6" xfId="0" applyFont="1" applyFill="1" applyBorder="1" applyAlignment="1">
      <alignment horizontal="left" vertical="center" wrapText="1"/>
    </xf>
    <xf numFmtId="0" fontId="32" fillId="0" borderId="4" xfId="0" applyFont="1" applyFill="1" applyBorder="1" applyAlignment="1">
      <alignment horizontal="center" vertical="center"/>
    </xf>
    <xf numFmtId="0" fontId="42" fillId="13" borderId="5" xfId="0" applyFont="1" applyFill="1" applyBorder="1" applyAlignment="1">
      <alignment horizontal="left" vertical="center" wrapText="1"/>
    </xf>
    <xf numFmtId="0" fontId="42" fillId="13" borderId="1" xfId="0" applyFont="1" applyFill="1" applyBorder="1" applyAlignment="1">
      <alignment horizontal="left" vertical="center" wrapText="1"/>
    </xf>
    <xf numFmtId="0" fontId="42" fillId="13" borderId="6" xfId="0" applyFont="1" applyFill="1" applyBorder="1" applyAlignment="1">
      <alignment horizontal="left" vertical="center" wrapText="1"/>
    </xf>
    <xf numFmtId="14" fontId="32" fillId="0" borderId="1" xfId="0" applyNumberFormat="1" applyFont="1" applyFill="1" applyBorder="1" applyAlignment="1">
      <alignment horizontal="center" vertical="center"/>
    </xf>
    <xf numFmtId="14" fontId="32" fillId="0" borderId="6" xfId="0" applyNumberFormat="1" applyFont="1" applyFill="1" applyBorder="1" applyAlignment="1">
      <alignment horizontal="center" vertical="center"/>
    </xf>
    <xf numFmtId="0" fontId="32" fillId="0" borderId="5" xfId="0" applyFont="1" applyFill="1" applyBorder="1" applyAlignment="1">
      <alignment horizontal="left" vertical="center"/>
    </xf>
    <xf numFmtId="0" fontId="32" fillId="0" borderId="6" xfId="0" applyFont="1" applyFill="1" applyBorder="1" applyAlignment="1">
      <alignment horizontal="left" vertical="center"/>
    </xf>
    <xf numFmtId="0" fontId="32" fillId="0" borderId="5" xfId="0" applyFont="1" applyFill="1" applyBorder="1" applyAlignment="1">
      <alignment horizontal="center" vertical="center"/>
    </xf>
    <xf numFmtId="0" fontId="32" fillId="0" borderId="1" xfId="0" applyFont="1" applyFill="1" applyBorder="1" applyAlignment="1">
      <alignment horizontal="center" vertical="center"/>
    </xf>
    <xf numFmtId="2" fontId="32" fillId="0" borderId="1" xfId="0" applyNumberFormat="1" applyFont="1" applyFill="1" applyBorder="1" applyAlignment="1">
      <alignment horizontal="center" vertical="center"/>
    </xf>
    <xf numFmtId="2" fontId="32" fillId="0" borderId="6" xfId="0" applyNumberFormat="1" applyFont="1" applyFill="1" applyBorder="1" applyAlignment="1">
      <alignment horizontal="center" vertical="center"/>
    </xf>
    <xf numFmtId="0" fontId="31" fillId="12" borderId="3" xfId="3" applyFont="1" applyFill="1" applyBorder="1" applyAlignment="1">
      <alignment horizontal="center" vertical="center" wrapText="1"/>
    </xf>
    <xf numFmtId="0" fontId="31" fillId="12" borderId="8" xfId="3" applyFont="1" applyFill="1" applyBorder="1" applyAlignment="1">
      <alignment horizontal="center" vertical="center" wrapText="1"/>
    </xf>
    <xf numFmtId="0" fontId="31" fillId="12" borderId="2" xfId="3" applyFont="1" applyFill="1" applyBorder="1" applyAlignment="1">
      <alignment horizontal="center" vertical="center" wrapText="1"/>
    </xf>
    <xf numFmtId="0" fontId="31" fillId="12" borderId="14" xfId="3" applyFont="1" applyFill="1" applyBorder="1" applyAlignment="1">
      <alignment horizontal="center" vertical="center" wrapText="1"/>
    </xf>
    <xf numFmtId="0" fontId="31" fillId="12" borderId="9" xfId="3" applyFont="1" applyFill="1" applyBorder="1" applyAlignment="1">
      <alignment horizontal="center" vertical="center" wrapText="1"/>
    </xf>
    <xf numFmtId="0" fontId="31" fillId="12" borderId="15" xfId="3" applyFont="1" applyFill="1" applyBorder="1" applyAlignment="1">
      <alignment horizontal="center" vertical="center" wrapText="1"/>
    </xf>
    <xf numFmtId="174" fontId="31" fillId="12" borderId="13" xfId="3" applyNumberFormat="1" applyFont="1" applyFill="1" applyBorder="1" applyAlignment="1">
      <alignment horizontal="center" vertical="center" wrapText="1"/>
    </xf>
    <xf numFmtId="0" fontId="31" fillId="12" borderId="21" xfId="3" applyFont="1" applyFill="1" applyBorder="1" applyAlignment="1">
      <alignment horizontal="center" vertical="center" wrapText="1"/>
    </xf>
    <xf numFmtId="0" fontId="31" fillId="12" borderId="12" xfId="3" applyFont="1" applyFill="1" applyBorder="1" applyAlignment="1">
      <alignment horizontal="center" vertical="center" wrapText="1"/>
    </xf>
    <xf numFmtId="0" fontId="36" fillId="12" borderId="5" xfId="3" applyFont="1" applyFill="1" applyBorder="1" applyAlignment="1">
      <alignment horizontal="center" vertical="center"/>
    </xf>
    <xf numFmtId="0" fontId="36" fillId="12" borderId="1" xfId="3" applyFont="1" applyFill="1" applyBorder="1" applyAlignment="1">
      <alignment horizontal="center" vertical="center"/>
    </xf>
    <xf numFmtId="0" fontId="36" fillId="12" borderId="6" xfId="3" applyFont="1" applyFill="1" applyBorder="1" applyAlignment="1">
      <alignment horizontal="center" vertical="center"/>
    </xf>
    <xf numFmtId="0" fontId="31" fillId="12" borderId="4" xfId="3" applyFont="1" applyFill="1" applyBorder="1" applyAlignment="1">
      <alignment horizontal="center" vertical="center" wrapText="1"/>
    </xf>
    <xf numFmtId="0" fontId="31" fillId="12" borderId="4" xfId="3" applyFont="1" applyFill="1" applyBorder="1" applyAlignment="1">
      <alignment vertical="center" wrapText="1"/>
    </xf>
    <xf numFmtId="0" fontId="31" fillId="12" borderId="4" xfId="3" applyFont="1" applyFill="1" applyBorder="1" applyAlignment="1">
      <alignment horizontal="left" vertical="center"/>
    </xf>
    <xf numFmtId="0" fontId="33" fillId="12" borderId="5" xfId="3" applyFont="1" applyFill="1" applyBorder="1" applyAlignment="1">
      <alignment horizontal="left" vertical="center" wrapText="1"/>
    </xf>
    <xf numFmtId="0" fontId="33" fillId="12" borderId="6" xfId="3" applyFont="1" applyFill="1" applyBorder="1" applyAlignment="1">
      <alignment horizontal="left" vertical="center" wrapText="1"/>
    </xf>
    <xf numFmtId="0" fontId="31" fillId="12" borderId="13" xfId="3" applyFont="1" applyFill="1" applyBorder="1" applyAlignment="1">
      <alignment horizontal="center" vertical="center" wrapText="1"/>
    </xf>
  </cellXfs>
  <cellStyles count="65">
    <cellStyle name="60% - Accent1" xfId="8"/>
    <cellStyle name="Accent1" xfId="9"/>
    <cellStyle name="Check Cell" xfId="10"/>
    <cellStyle name="Data" xfId="11"/>
    <cellStyle name="Euro" xfId="12"/>
    <cellStyle name="Excel Built-in Normal" xfId="13"/>
    <cellStyle name="Excel Built-in Normal 1" xfId="14"/>
    <cellStyle name="Excel_BuiltIn_Comma" xfId="15"/>
    <cellStyle name="Fixo" xfId="16"/>
    <cellStyle name="Good" xfId="17"/>
    <cellStyle name="HEADER" xfId="18"/>
    <cellStyle name="Input" xfId="19"/>
    <cellStyle name="Linked Cell" xfId="20"/>
    <cellStyle name="Milliers [0]_after_discount" xfId="21"/>
    <cellStyle name="Milliers_after_discount" xfId="22"/>
    <cellStyle name="Model" xfId="23"/>
    <cellStyle name="Moeda" xfId="64" builtinId="4"/>
    <cellStyle name="Moeda 2" xfId="24"/>
    <cellStyle name="Moeda 3" xfId="25"/>
    <cellStyle name="Monétaire [0]_after_discount" xfId="26"/>
    <cellStyle name="Monétaire_after_discount" xfId="27"/>
    <cellStyle name="Neutral" xfId="28"/>
    <cellStyle name="Normal" xfId="0" builtinId="0"/>
    <cellStyle name="Normal 2" xfId="3"/>
    <cellStyle name="Normal 2 2" xfId="29"/>
    <cellStyle name="Normal 2 2 2" xfId="62"/>
    <cellStyle name="Normal 2 3" xfId="61"/>
    <cellStyle name="Normal 3" xfId="30"/>
    <cellStyle name="Normal 4" xfId="31"/>
    <cellStyle name="Note" xfId="32"/>
    <cellStyle name="Œ…‹æØ‚è [0.00]_COST_SUM" xfId="33"/>
    <cellStyle name="Œ…‹æØ‚è_COST_SUM" xfId="34"/>
    <cellStyle name="Percentual" xfId="35"/>
    <cellStyle name="Ponto" xfId="36"/>
    <cellStyle name="Porcentagem" xfId="1" builtinId="5"/>
    <cellStyle name="Porcentagem 2" xfId="37"/>
    <cellStyle name="Porcentagem 2 2" xfId="5"/>
    <cellStyle name="Porcentagem 3" xfId="38"/>
    <cellStyle name="Porcentagem 3 2" xfId="39"/>
    <cellStyle name="Porcentagem 4" xfId="40"/>
    <cellStyle name="Porcentagem 5" xfId="41"/>
    <cellStyle name="Separador de m" xfId="42"/>
    <cellStyle name="Separador de milhares 2" xfId="4"/>
    <cellStyle name="Separador de milhares 2 2" xfId="7"/>
    <cellStyle name="Separador de milhares 3" xfId="6"/>
    <cellStyle name="Separador de milhares 3 2" xfId="43"/>
    <cellStyle name="Separador de milhares 4" xfId="44"/>
    <cellStyle name="Separador de milhares 5" xfId="45"/>
    <cellStyle name="Separador de milhares 6" xfId="46"/>
    <cellStyle name="Separador de milhares 6 2" xfId="47"/>
    <cellStyle name="Separador de milhares 7" xfId="48"/>
    <cellStyle name="subhead" xfId="49"/>
    <cellStyle name="SUBTIT" xfId="50"/>
    <cellStyle name="SUBTIT 2" xfId="51"/>
    <cellStyle name="Título 1 1" xfId="52"/>
    <cellStyle name="Titulo1" xfId="53"/>
    <cellStyle name="Titulo2" xfId="54"/>
    <cellStyle name="Vírgula" xfId="2" builtinId="3"/>
    <cellStyle name="Vírgula 2" xfId="55"/>
    <cellStyle name="Vírgula 2 2" xfId="56"/>
    <cellStyle name="Vírgula 3" xfId="57"/>
    <cellStyle name="Vírgula 4" xfId="58"/>
    <cellStyle name="Vírgula 5" xfId="59"/>
    <cellStyle name="Vírgula 6" xfId="63"/>
    <cellStyle name="Warning Text" xfId="6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619125</xdr:colOff>
      <xdr:row>0</xdr:row>
      <xdr:rowOff>28575</xdr:rowOff>
    </xdr:from>
    <xdr:ext cx="3143250" cy="233205"/>
    <xdr:sp macro="" textlink="">
      <xdr:nvSpPr>
        <xdr:cNvPr id="4" name="CaixaDeTexto 3">
          <a:extLst>
            <a:ext uri="{FF2B5EF4-FFF2-40B4-BE49-F238E27FC236}">
              <a16:creationId xmlns:a16="http://schemas.microsoft.com/office/drawing/2014/main" xmlns="" id="{00000000-0008-0000-0000-000002000000}"/>
            </a:ext>
          </a:extLst>
        </xdr:cNvPr>
        <xdr:cNvSpPr txBox="1"/>
      </xdr:nvSpPr>
      <xdr:spPr>
        <a:xfrm>
          <a:off x="1000125" y="28575"/>
          <a:ext cx="3143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pt-BR" sz="900"/>
        </a:p>
      </xdr:txBody>
    </xdr:sp>
    <xdr:clientData/>
  </xdr:oneCellAnchor>
  <xdr:twoCellAnchor editAs="oneCell">
    <xdr:from>
      <xdr:col>0</xdr:col>
      <xdr:colOff>9526</xdr:colOff>
      <xdr:row>0</xdr:row>
      <xdr:rowOff>0</xdr:rowOff>
    </xdr:from>
    <xdr:to>
      <xdr:col>2</xdr:col>
      <xdr:colOff>1800226</xdr:colOff>
      <xdr:row>0</xdr:row>
      <xdr:rowOff>798413</xdr:rowOff>
    </xdr:to>
    <xdr:pic>
      <xdr:nvPicPr>
        <xdr:cNvPr id="5" name="Imagem 4" descr="Prefeitura de Areado - 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6" y="0"/>
          <a:ext cx="2952750" cy="798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19050</xdr:colOff>
      <xdr:row>0</xdr:row>
      <xdr:rowOff>19050</xdr:rowOff>
    </xdr:from>
    <xdr:ext cx="3143250" cy="233205"/>
    <xdr:sp macro="" textlink="">
      <xdr:nvSpPr>
        <xdr:cNvPr id="5" name="CaixaDeTexto 4">
          <a:extLst>
            <a:ext uri="{FF2B5EF4-FFF2-40B4-BE49-F238E27FC236}">
              <a16:creationId xmlns:a16="http://schemas.microsoft.com/office/drawing/2014/main" xmlns="" id="{00000000-0008-0000-0000-000002000000}"/>
            </a:ext>
          </a:extLst>
        </xdr:cNvPr>
        <xdr:cNvSpPr txBox="1"/>
      </xdr:nvSpPr>
      <xdr:spPr>
        <a:xfrm>
          <a:off x="1181100" y="19050"/>
          <a:ext cx="3143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pt-BR" sz="900"/>
        </a:p>
      </xdr:txBody>
    </xdr:sp>
    <xdr:clientData/>
  </xdr:oneCellAnchor>
  <xdr:twoCellAnchor editAs="oneCell">
    <xdr:from>
      <xdr:col>0</xdr:col>
      <xdr:colOff>0</xdr:colOff>
      <xdr:row>0</xdr:row>
      <xdr:rowOff>0</xdr:rowOff>
    </xdr:from>
    <xdr:to>
      <xdr:col>2</xdr:col>
      <xdr:colOff>1790700</xdr:colOff>
      <xdr:row>0</xdr:row>
      <xdr:rowOff>798413</xdr:rowOff>
    </xdr:to>
    <xdr:pic>
      <xdr:nvPicPr>
        <xdr:cNvPr id="4" name="Imagem 3" descr="Prefeitura de Areado - 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52750" cy="798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200025</xdr:colOff>
      <xdr:row>0</xdr:row>
      <xdr:rowOff>38100</xdr:rowOff>
    </xdr:from>
    <xdr:ext cx="3143250" cy="233205"/>
    <xdr:sp macro="" textlink="">
      <xdr:nvSpPr>
        <xdr:cNvPr id="5" name="CaixaDeTexto 4">
          <a:extLst>
            <a:ext uri="{FF2B5EF4-FFF2-40B4-BE49-F238E27FC236}">
              <a16:creationId xmlns:a16="http://schemas.microsoft.com/office/drawing/2014/main" xmlns="" id="{00000000-0008-0000-0000-000002000000}"/>
            </a:ext>
          </a:extLst>
        </xdr:cNvPr>
        <xdr:cNvSpPr txBox="1"/>
      </xdr:nvSpPr>
      <xdr:spPr>
        <a:xfrm>
          <a:off x="914400" y="38100"/>
          <a:ext cx="3143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pt-BR" sz="900"/>
        </a:p>
      </xdr:txBody>
    </xdr:sp>
    <xdr:clientData/>
  </xdr:oneCellAnchor>
  <xdr:twoCellAnchor editAs="oneCell">
    <xdr:from>
      <xdr:col>0</xdr:col>
      <xdr:colOff>0</xdr:colOff>
      <xdr:row>0</xdr:row>
      <xdr:rowOff>0</xdr:rowOff>
    </xdr:from>
    <xdr:to>
      <xdr:col>1</xdr:col>
      <xdr:colOff>2238375</xdr:colOff>
      <xdr:row>0</xdr:row>
      <xdr:rowOff>798413</xdr:rowOff>
    </xdr:to>
    <xdr:pic>
      <xdr:nvPicPr>
        <xdr:cNvPr id="4" name="Imagem 3" descr="Prefeitura de Areado - 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52750" cy="798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projetos\Meus%20documentos\Planilhas\OR&#199;AMENTO%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COMPOS."/>
      <sheetName val="ORÇAMENTO"/>
      <sheetName val="CONCRETO FUNDAÇÃO"/>
      <sheetName val="CONCRETO ESTRUTURA"/>
      <sheetName val="PARETO  |  ABC"/>
      <sheetName val="GRÁFICO"/>
    </sheetNames>
    <sheetDataSet>
      <sheetData sheetId="0">
        <row r="8">
          <cell r="G8">
            <v>2.89</v>
          </cell>
        </row>
        <row r="11">
          <cell r="B11" t="str">
            <v xml:space="preserve">  Pedreiro de acabamento</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showZeros="0" view="pageBreakPreview" topLeftCell="A4" zoomScaleSheetLayoutView="93" workbookViewId="0">
      <selection activeCell="E24" sqref="E24"/>
    </sheetView>
  </sheetViews>
  <sheetFormatPr defaultColWidth="9.140625" defaultRowHeight="12.75"/>
  <cols>
    <col min="1" max="1" width="5.7109375" style="1" customWidth="1"/>
    <col min="2" max="2" width="11.7109375" style="1" customWidth="1"/>
    <col min="3" max="3" width="60.7109375" style="1" customWidth="1"/>
    <col min="4" max="4" width="10.140625" style="1" customWidth="1"/>
    <col min="5" max="5" width="11.7109375" style="1" customWidth="1"/>
    <col min="6" max="6" width="40.7109375" style="2" customWidth="1"/>
    <col min="7" max="16384" width="9.140625" style="1"/>
  </cols>
  <sheetData>
    <row r="1" spans="1:6" ht="65.099999999999994" customHeight="1">
      <c r="A1" s="164"/>
      <c r="B1" s="165"/>
      <c r="C1" s="58"/>
      <c r="D1"/>
      <c r="E1" s="58"/>
      <c r="F1" s="59"/>
    </row>
    <row r="2" spans="1:6" s="35" customFormat="1" ht="20.100000000000001" customHeight="1">
      <c r="A2" s="166" t="s">
        <v>28</v>
      </c>
      <c r="B2" s="167"/>
      <c r="C2" s="167"/>
      <c r="D2" s="167"/>
      <c r="E2" s="167"/>
      <c r="F2" s="168"/>
    </row>
    <row r="3" spans="1:6" s="45" customFormat="1" ht="20.100000000000001" customHeight="1">
      <c r="A3" s="169" t="s">
        <v>46</v>
      </c>
      <c r="B3" s="170"/>
      <c r="C3" s="170"/>
      <c r="D3" s="170"/>
      <c r="E3" s="124"/>
      <c r="F3" s="125"/>
    </row>
    <row r="4" spans="1:6" s="45" customFormat="1" ht="20.100000000000001" customHeight="1">
      <c r="A4" s="160" t="s">
        <v>47</v>
      </c>
      <c r="B4" s="161"/>
      <c r="C4" s="161"/>
      <c r="D4" s="162"/>
      <c r="E4" s="49" t="s">
        <v>38</v>
      </c>
      <c r="F4" s="126" t="s">
        <v>36</v>
      </c>
    </row>
    <row r="5" spans="1:6" s="45" customFormat="1" ht="20.100000000000001" customHeight="1">
      <c r="A5" s="163" t="s">
        <v>48</v>
      </c>
      <c r="B5" s="163"/>
      <c r="C5" s="163"/>
      <c r="D5" s="163"/>
      <c r="E5" s="121" t="s">
        <v>23</v>
      </c>
      <c r="F5" s="50">
        <f ca="1">TODAY()</f>
        <v>45491</v>
      </c>
    </row>
    <row r="6" spans="1:6" ht="3.75" customHeight="1">
      <c r="A6" s="158"/>
      <c r="B6" s="158"/>
      <c r="C6" s="158"/>
      <c r="D6" s="158"/>
      <c r="E6" s="158"/>
      <c r="F6" s="158"/>
    </row>
    <row r="7" spans="1:6" s="24" customFormat="1" ht="35.1" customHeight="1">
      <c r="A7" s="113" t="s">
        <v>0</v>
      </c>
      <c r="B7" s="113" t="s">
        <v>30</v>
      </c>
      <c r="C7" s="113" t="s">
        <v>31</v>
      </c>
      <c r="D7" s="113" t="s">
        <v>2</v>
      </c>
      <c r="E7" s="113" t="s">
        <v>1</v>
      </c>
      <c r="F7" s="33" t="s">
        <v>40</v>
      </c>
    </row>
    <row r="8" spans="1:6" s="24" customFormat="1" ht="20.100000000000001" customHeight="1" thickBot="1">
      <c r="A8" s="21" t="s">
        <v>25</v>
      </c>
      <c r="B8" s="25"/>
      <c r="C8" s="127" t="s">
        <v>11</v>
      </c>
      <c r="D8" s="26"/>
      <c r="E8" s="27"/>
      <c r="F8" s="51"/>
    </row>
    <row r="9" spans="1:6" s="24" customFormat="1" ht="67.5" customHeight="1" thickTop="1">
      <c r="A9" s="119" t="s">
        <v>7</v>
      </c>
      <c r="B9" s="128" t="s">
        <v>54</v>
      </c>
      <c r="C9" s="129" t="s">
        <v>55</v>
      </c>
      <c r="D9" s="119" t="s">
        <v>56</v>
      </c>
      <c r="E9" s="130">
        <v>2</v>
      </c>
      <c r="F9" s="118" t="s">
        <v>57</v>
      </c>
    </row>
    <row r="10" spans="1:6" s="24" customFormat="1" ht="5.0999999999999996" customHeight="1">
      <c r="A10" s="159"/>
      <c r="B10" s="159"/>
      <c r="C10" s="159"/>
      <c r="D10" s="159"/>
      <c r="E10" s="159"/>
      <c r="F10" s="159"/>
    </row>
    <row r="11" spans="1:6" s="24" customFormat="1" ht="20.100000000000001" customHeight="1">
      <c r="A11" s="21" t="s">
        <v>26</v>
      </c>
      <c r="B11" s="22"/>
      <c r="C11" s="127" t="s">
        <v>58</v>
      </c>
      <c r="D11" s="22"/>
      <c r="E11" s="23"/>
      <c r="F11" s="52"/>
    </row>
    <row r="12" spans="1:6" s="24" customFormat="1" ht="45" customHeight="1">
      <c r="A12" s="119" t="s">
        <v>8</v>
      </c>
      <c r="B12" s="133" t="s">
        <v>62</v>
      </c>
      <c r="C12" s="132" t="s">
        <v>63</v>
      </c>
      <c r="D12" s="119" t="s">
        <v>56</v>
      </c>
      <c r="E12" s="130">
        <v>192.65</v>
      </c>
      <c r="F12" s="118" t="s">
        <v>57</v>
      </c>
    </row>
    <row r="13" spans="1:6" s="24" customFormat="1" ht="60" customHeight="1">
      <c r="A13" s="119" t="s">
        <v>9</v>
      </c>
      <c r="B13" s="131" t="s">
        <v>60</v>
      </c>
      <c r="C13" s="132" t="s">
        <v>61</v>
      </c>
      <c r="D13" s="119" t="s">
        <v>56</v>
      </c>
      <c r="E13" s="130">
        <v>612.74</v>
      </c>
      <c r="F13" s="118" t="s">
        <v>57</v>
      </c>
    </row>
    <row r="14" spans="1:6" s="24" customFormat="1" ht="5.0999999999999996" customHeight="1">
      <c r="A14" s="28"/>
      <c r="B14" s="29"/>
      <c r="C14" s="30"/>
      <c r="D14" s="31"/>
      <c r="E14" s="32"/>
      <c r="F14" s="53"/>
    </row>
    <row r="15" spans="1:6" s="24" customFormat="1" ht="20.100000000000001" customHeight="1">
      <c r="A15" s="21" t="s">
        <v>27</v>
      </c>
      <c r="B15" s="22"/>
      <c r="C15" s="127" t="s">
        <v>59</v>
      </c>
      <c r="D15" s="22"/>
      <c r="E15" s="23"/>
      <c r="F15" s="52"/>
    </row>
    <row r="16" spans="1:6" s="24" customFormat="1" ht="60" customHeight="1">
      <c r="A16" s="112" t="s">
        <v>44</v>
      </c>
      <c r="B16" s="131" t="s">
        <v>71</v>
      </c>
      <c r="C16" s="132" t="s">
        <v>68</v>
      </c>
      <c r="D16" s="119" t="s">
        <v>56</v>
      </c>
      <c r="E16" s="130">
        <v>612.74</v>
      </c>
      <c r="F16" s="118" t="s">
        <v>57</v>
      </c>
    </row>
    <row r="17" spans="1:6" s="24" customFormat="1" ht="60" customHeight="1">
      <c r="A17" s="119" t="s">
        <v>45</v>
      </c>
      <c r="B17" s="131" t="s">
        <v>70</v>
      </c>
      <c r="C17" s="132" t="s">
        <v>69</v>
      </c>
      <c r="D17" s="119" t="s">
        <v>10</v>
      </c>
      <c r="E17" s="130">
        <v>252.62</v>
      </c>
      <c r="F17" s="118" t="s">
        <v>57</v>
      </c>
    </row>
    <row r="18" spans="1:6" s="24" customFormat="1" ht="5.0999999999999996" customHeight="1">
      <c r="A18" s="28"/>
      <c r="B18" s="29"/>
      <c r="C18" s="30"/>
      <c r="D18" s="31"/>
      <c r="E18" s="32"/>
      <c r="F18" s="53"/>
    </row>
    <row r="19" spans="1:6" ht="14.25" customHeight="1">
      <c r="A19" s="3"/>
      <c r="B19" s="4"/>
      <c r="C19" s="4"/>
      <c r="D19" s="4"/>
      <c r="E19" s="4"/>
      <c r="F19" s="6"/>
    </row>
    <row r="20" spans="1:6" ht="11.25" customHeight="1">
      <c r="A20" s="7"/>
      <c r="B20" s="8"/>
      <c r="C20" s="8"/>
      <c r="D20" s="8"/>
      <c r="E20" s="8"/>
      <c r="F20" s="54"/>
    </row>
    <row r="21" spans="1:6" ht="11.25" customHeight="1">
      <c r="A21" s="7"/>
      <c r="B21" s="47"/>
      <c r="C21" s="17"/>
      <c r="D21" s="19"/>
      <c r="E21" s="8"/>
      <c r="F21" s="10"/>
    </row>
    <row r="22" spans="1:6" s="20" customFormat="1" ht="12">
      <c r="A22" s="36"/>
      <c r="B22" s="48"/>
      <c r="C22" s="105" t="s">
        <v>49</v>
      </c>
      <c r="D22" s="37"/>
      <c r="E22" s="156"/>
      <c r="F22" s="157"/>
    </row>
    <row r="23" spans="1:6" s="20" customFormat="1" ht="12">
      <c r="A23" s="39"/>
      <c r="B23" s="48"/>
      <c r="C23" s="106" t="s">
        <v>50</v>
      </c>
      <c r="D23" s="44"/>
      <c r="E23" s="43"/>
      <c r="F23" s="55"/>
    </row>
    <row r="24" spans="1:6">
      <c r="A24" s="11"/>
      <c r="B24" s="47"/>
      <c r="C24" s="106" t="s">
        <v>51</v>
      </c>
      <c r="D24" s="18"/>
      <c r="E24" s="12"/>
      <c r="F24" s="56"/>
    </row>
    <row r="25" spans="1:6">
      <c r="A25" s="11"/>
      <c r="B25" s="47"/>
      <c r="C25" s="12"/>
      <c r="D25" s="12"/>
      <c r="E25" s="12"/>
      <c r="F25" s="56"/>
    </row>
    <row r="26" spans="1:6">
      <c r="A26" s="11"/>
      <c r="B26" s="47"/>
      <c r="C26" s="12"/>
      <c r="D26" s="12"/>
      <c r="E26" s="12"/>
      <c r="F26" s="56"/>
    </row>
    <row r="27" spans="1:6" ht="11.25" customHeight="1">
      <c r="A27" s="7"/>
      <c r="B27" s="47"/>
      <c r="C27" s="17"/>
      <c r="D27" s="8"/>
      <c r="E27" s="154"/>
      <c r="F27" s="155"/>
    </row>
    <row r="28" spans="1:6" s="20" customFormat="1" ht="12">
      <c r="A28" s="36"/>
      <c r="B28" s="48"/>
      <c r="C28" s="105" t="s">
        <v>52</v>
      </c>
      <c r="D28" s="37"/>
      <c r="E28" s="156"/>
      <c r="F28" s="157"/>
    </row>
    <row r="29" spans="1:6" s="20" customFormat="1" ht="12" customHeight="1">
      <c r="A29" s="39"/>
      <c r="B29" s="48"/>
      <c r="C29" s="106" t="s">
        <v>53</v>
      </c>
      <c r="D29" s="44"/>
      <c r="E29" s="40"/>
      <c r="F29" s="55"/>
    </row>
    <row r="30" spans="1:6" s="20" customFormat="1" ht="12" customHeight="1">
      <c r="A30" s="39"/>
      <c r="B30" s="48"/>
      <c r="C30" s="106"/>
      <c r="D30" s="44"/>
      <c r="E30" s="40"/>
      <c r="F30" s="55"/>
    </row>
    <row r="31" spans="1:6">
      <c r="A31" s="15"/>
      <c r="B31" s="16"/>
      <c r="C31" s="16"/>
      <c r="D31" s="16"/>
      <c r="E31" s="16"/>
      <c r="F31" s="57"/>
    </row>
  </sheetData>
  <customSheetViews>
    <customSheetView guid="{46B44D95-2370-4419-BD85-88291A251F92}" showPageBreaks="1" showGridLines="0" zeroValues="0" printArea="1" view="pageBreakPreview" topLeftCell="A17">
      <selection activeCell="F18" sqref="F18"/>
      <pageMargins left="0.47244094488188981" right="0.19685039370078741" top="0.59055118110236227" bottom="0.6692913385826772" header="0" footer="0"/>
      <printOptions horizontalCentered="1"/>
      <pageSetup paperSize="9" scale="41" fitToHeight="2" orientation="landscape" horizontalDpi="4294967295" r:id="rId1"/>
      <headerFooter alignWithMargins="0"/>
    </customSheetView>
  </customSheetViews>
  <mergeCells count="10">
    <mergeCell ref="A4:D4"/>
    <mergeCell ref="A5:D5"/>
    <mergeCell ref="A1:B1"/>
    <mergeCell ref="A2:F2"/>
    <mergeCell ref="A3:D3"/>
    <mergeCell ref="E27:F27"/>
    <mergeCell ref="E28:F28"/>
    <mergeCell ref="A6:F6"/>
    <mergeCell ref="A10:F10"/>
    <mergeCell ref="E22:F22"/>
  </mergeCells>
  <printOptions horizontalCentered="1"/>
  <pageMargins left="0.47244094488188981" right="0.19685039370078741" top="0.59055118110236227" bottom="0.6692913385826772" header="0" footer="0"/>
  <pageSetup paperSize="9" scale="7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showZeros="0" tabSelected="1" view="pageBreakPreview" topLeftCell="A2" zoomScaleNormal="100" zoomScaleSheetLayoutView="100" workbookViewId="0">
      <selection activeCell="A22" sqref="A22:G22"/>
    </sheetView>
  </sheetViews>
  <sheetFormatPr defaultColWidth="9.140625" defaultRowHeight="12.75"/>
  <cols>
    <col min="1" max="1" width="5.7109375" style="93" customWidth="1"/>
    <col min="2" max="2" width="11.7109375" style="93" customWidth="1"/>
    <col min="3" max="3" width="60.7109375" style="93" customWidth="1"/>
    <col min="4" max="4" width="10.140625" style="93" customWidth="1"/>
    <col min="5" max="5" width="11.7109375" style="93" customWidth="1"/>
    <col min="6" max="6" width="11.7109375" style="111" customWidth="1"/>
    <col min="7" max="8" width="11.7109375" style="93" customWidth="1"/>
    <col min="9" max="16384" width="9.140625" style="93"/>
  </cols>
  <sheetData>
    <row r="1" spans="1:9" ht="65.099999999999994" customHeight="1">
      <c r="A1" s="164"/>
      <c r="B1" s="165"/>
      <c r="C1" s="176"/>
      <c r="D1" s="176"/>
      <c r="E1" s="176"/>
      <c r="F1" s="176"/>
      <c r="G1" s="176"/>
      <c r="H1" s="177"/>
    </row>
    <row r="2" spans="1:9" s="101" customFormat="1" ht="20.100000000000001" customHeight="1">
      <c r="A2" s="166" t="s">
        <v>32</v>
      </c>
      <c r="B2" s="167"/>
      <c r="C2" s="167"/>
      <c r="D2" s="167"/>
      <c r="E2" s="167"/>
      <c r="F2" s="167"/>
      <c r="G2" s="167"/>
      <c r="H2" s="168"/>
    </row>
    <row r="3" spans="1:9" s="102" customFormat="1" ht="20.100000000000001" customHeight="1">
      <c r="A3" s="187" t="str">
        <f>'Memória de Cálculo'!A3:D3</f>
        <v>PREFEITURA MUNICIPAL DE AREADO</v>
      </c>
      <c r="B3" s="170"/>
      <c r="C3" s="170"/>
      <c r="D3" s="188"/>
      <c r="E3" s="189" t="s">
        <v>38</v>
      </c>
      <c r="F3" s="190"/>
      <c r="G3" s="191" t="s">
        <v>36</v>
      </c>
      <c r="H3" s="192"/>
    </row>
    <row r="4" spans="1:9" s="102" customFormat="1" ht="20.100000000000001" customHeight="1">
      <c r="A4" s="160" t="str">
        <f>'Memória de Cálculo'!A4:D4</f>
        <v>OBRA: PISOS VINÍLICOS E RODAPÉS PARA A OBRA DE REFORMA DO CINE TEATRO AREADENSE</v>
      </c>
      <c r="B4" s="161"/>
      <c r="C4" s="161"/>
      <c r="D4" s="162"/>
      <c r="E4" s="189" t="s">
        <v>23</v>
      </c>
      <c r="F4" s="190"/>
      <c r="G4" s="185">
        <f ca="1">TODAY()</f>
        <v>45491</v>
      </c>
      <c r="H4" s="186"/>
    </row>
    <row r="5" spans="1:9" s="102" customFormat="1" ht="20.100000000000001" customHeight="1">
      <c r="A5" s="163" t="str">
        <f>'Memória de Cálculo'!A5:D5</f>
        <v>LOCAL: RUA MONSENHOR FARIA, Nº88, CENTRO, AREADO/MG.</v>
      </c>
      <c r="B5" s="163"/>
      <c r="C5" s="163"/>
      <c r="D5" s="163"/>
      <c r="E5" s="181" t="s">
        <v>6</v>
      </c>
      <c r="F5" s="181"/>
      <c r="G5" s="181"/>
      <c r="H5" s="181"/>
    </row>
    <row r="6" spans="1:9" s="102" customFormat="1" ht="24.95" customHeight="1">
      <c r="A6" s="178" t="s">
        <v>67</v>
      </c>
      <c r="B6" s="179"/>
      <c r="C6" s="179"/>
      <c r="D6" s="180"/>
      <c r="E6" s="120" t="s">
        <v>22</v>
      </c>
      <c r="F6" s="46" t="s">
        <v>3</v>
      </c>
      <c r="G6" s="120" t="s">
        <v>37</v>
      </c>
      <c r="H6" s="120" t="s">
        <v>4</v>
      </c>
    </row>
    <row r="7" spans="1:9" s="102" customFormat="1" ht="24.95" customHeight="1">
      <c r="A7" s="182" t="s">
        <v>66</v>
      </c>
      <c r="B7" s="183"/>
      <c r="C7" s="183"/>
      <c r="D7" s="184"/>
      <c r="E7" s="34" t="s">
        <v>29</v>
      </c>
      <c r="F7" s="134">
        <v>0.04</v>
      </c>
      <c r="G7" s="120" t="s">
        <v>35</v>
      </c>
      <c r="H7" s="135">
        <v>0.23730000000000001</v>
      </c>
    </row>
    <row r="8" spans="1:9" ht="3.75" customHeight="1">
      <c r="A8" s="158"/>
      <c r="B8" s="158"/>
      <c r="C8" s="158"/>
      <c r="D8" s="158"/>
      <c r="E8" s="158"/>
      <c r="F8" s="158"/>
      <c r="G8" s="158"/>
      <c r="H8" s="158"/>
    </row>
    <row r="9" spans="1:9" s="102" customFormat="1" ht="35.1" customHeight="1">
      <c r="A9" s="120" t="s">
        <v>0</v>
      </c>
      <c r="B9" s="120" t="s">
        <v>30</v>
      </c>
      <c r="C9" s="120" t="s">
        <v>31</v>
      </c>
      <c r="D9" s="120" t="s">
        <v>2</v>
      </c>
      <c r="E9" s="120" t="s">
        <v>1</v>
      </c>
      <c r="F9" s="33" t="s">
        <v>33</v>
      </c>
      <c r="G9" s="34" t="s">
        <v>34</v>
      </c>
      <c r="H9" s="34" t="s">
        <v>5</v>
      </c>
    </row>
    <row r="10" spans="1:9" s="114" customFormat="1" ht="20.100000000000001" customHeight="1">
      <c r="A10" s="136" t="str">
        <f>'Memória de Cálculo'!A8</f>
        <v>1.0</v>
      </c>
      <c r="B10" s="137"/>
      <c r="C10" s="138" t="str">
        <f>'Memória de Cálculo'!C8</f>
        <v>SERVIÇOS PRELIMINARES</v>
      </c>
      <c r="D10" s="139"/>
      <c r="E10" s="140"/>
      <c r="F10" s="140"/>
      <c r="G10" s="140">
        <f>ROUND(F10+(F10*$H$7),2)</f>
        <v>0</v>
      </c>
      <c r="H10" s="141">
        <f>SUM(H11:H11)</f>
        <v>0</v>
      </c>
    </row>
    <row r="11" spans="1:9" s="102" customFormat="1" ht="71.25" customHeight="1">
      <c r="A11" s="119" t="str">
        <f>'Memória de Cálculo'!A9</f>
        <v>1.1</v>
      </c>
      <c r="B11" s="119" t="str">
        <f>'Memória de Cálculo'!B9</f>
        <v>ED-16660</v>
      </c>
      <c r="C11" s="132" t="str">
        <f>'Memória de Cálculo'!C9</f>
        <v>FORNECIMENTO E COLOCAÇÃO DE PLACA DE OBRA EM CHAPA
GALVANIZADA #26, ESP. 0,45 MM, PLOTADA COM ADESIVO
VINÍLICO, AFIXADA COM REBITES 4,8X40 MM, EM ESTRUTURA
METÁLICA DE METALON 20X20 MM, ESP. 1,25 MM, INCLUSIVE
SUPORTE EM EUCALIPTO AUTOCLAVADO PINTADO COM TINTA
PVA DUAS (2) DEMÃOS</v>
      </c>
      <c r="D11" s="119" t="str">
        <f>'Memória de Cálculo'!D9</f>
        <v>M2</v>
      </c>
      <c r="E11" s="130">
        <v>2</v>
      </c>
      <c r="F11" s="142">
        <v>0</v>
      </c>
      <c r="G11" s="142">
        <f>ROUND(F11+(F11*$H$7),2)</f>
        <v>0</v>
      </c>
      <c r="H11" s="142">
        <f>ROUND((E11*G11),2)</f>
        <v>0</v>
      </c>
    </row>
    <row r="12" spans="1:9" s="102" customFormat="1" ht="5.0999999999999996" customHeight="1">
      <c r="A12" s="159"/>
      <c r="B12" s="159"/>
      <c r="C12" s="159"/>
      <c r="D12" s="159"/>
      <c r="E12" s="159"/>
      <c r="F12" s="159"/>
      <c r="G12" s="159"/>
      <c r="H12" s="159"/>
    </row>
    <row r="13" spans="1:9" s="114" customFormat="1" ht="20.100000000000001" customHeight="1">
      <c r="A13" s="136" t="str">
        <f>'Memória de Cálculo'!A11</f>
        <v>2.0</v>
      </c>
      <c r="B13" s="143"/>
      <c r="C13" s="138" t="str">
        <f>'Memória de Cálculo'!C11</f>
        <v>PREPARO DO PISO</v>
      </c>
      <c r="D13" s="143"/>
      <c r="E13" s="140"/>
      <c r="F13" s="140"/>
      <c r="G13" s="140">
        <f t="shared" ref="G13:G14" si="0">ROUND(F13+(F13*$H$7),2)</f>
        <v>0</v>
      </c>
      <c r="H13" s="141">
        <f>SUM(H14:H15)</f>
        <v>0</v>
      </c>
      <c r="I13" s="115"/>
    </row>
    <row r="14" spans="1:9" s="102" customFormat="1" ht="45" customHeight="1">
      <c r="A14" s="119" t="str">
        <f>'Memória de Cálculo'!A12</f>
        <v>2.1</v>
      </c>
      <c r="B14" s="119" t="str">
        <f>'Memória de Cálculo'!B12</f>
        <v>ED-50567</v>
      </c>
      <c r="C14" s="144" t="str">
        <f>'Memória de Cálculo'!C12</f>
        <v>CONTRAPISO DESEMPENADO COM ARGAMASSA, TRAÇO 1:3 (
CIMENTO E AREIA), ESP. 25MM</v>
      </c>
      <c r="D14" s="145" t="str">
        <f>'Memória de Cálculo'!D12</f>
        <v>M2</v>
      </c>
      <c r="E14" s="130">
        <v>192.65</v>
      </c>
      <c r="F14" s="142">
        <v>0</v>
      </c>
      <c r="G14" s="142">
        <f t="shared" si="0"/>
        <v>0</v>
      </c>
      <c r="H14" s="142">
        <f t="shared" ref="H14" si="1">ROUND((E14*G14),2)</f>
        <v>0</v>
      </c>
    </row>
    <row r="15" spans="1:9" s="102" customFormat="1" ht="60" customHeight="1">
      <c r="A15" s="119" t="str">
        <f>'Memória de Cálculo'!A13</f>
        <v>2.2</v>
      </c>
      <c r="B15" s="119" t="str">
        <f>'Memória de Cálculo'!B13</f>
        <v>ED-13292</v>
      </c>
      <c r="C15" s="144" t="str">
        <f>'Memória de Cálculo'!C13</f>
        <v>CAMADA DE REGULARIZAÇÃO COM ARGAMASSA, TRAÇO 1:4 (
CIMENTO E AREIA), ESP. 30MM, APLICAÇÃO MANUAL, INCLUSIVE
ARGAMASSA COM PREPARO MECANIZADO</v>
      </c>
      <c r="D15" s="145" t="str">
        <f>'Memória de Cálculo'!D13</f>
        <v>M2</v>
      </c>
      <c r="E15" s="130">
        <v>612.74</v>
      </c>
      <c r="F15" s="146">
        <v>0</v>
      </c>
      <c r="G15" s="142">
        <f>ROUND(F15+(F15*$H$7),2)</f>
        <v>0</v>
      </c>
      <c r="H15" s="142">
        <f>ROUND((E15*G15),2)</f>
        <v>0</v>
      </c>
      <c r="I15" s="103"/>
    </row>
    <row r="16" spans="1:9" s="102" customFormat="1" ht="5.0999999999999996" customHeight="1">
      <c r="A16" s="159"/>
      <c r="B16" s="159"/>
      <c r="C16" s="159"/>
      <c r="D16" s="159"/>
      <c r="E16" s="159"/>
      <c r="F16" s="159"/>
      <c r="G16" s="159"/>
      <c r="H16" s="159"/>
    </row>
    <row r="17" spans="1:10" s="114" customFormat="1" ht="20.100000000000001" customHeight="1">
      <c r="A17" s="147" t="str">
        <f>'Memória de Cálculo'!A15</f>
        <v>3.0</v>
      </c>
      <c r="B17" s="147">
        <f>'Memória de Cálculo'!B15</f>
        <v>0</v>
      </c>
      <c r="C17" s="138" t="str">
        <f>'Memória de Cálculo'!C15</f>
        <v>PISOS E RODAPÉS</v>
      </c>
      <c r="D17" s="143"/>
      <c r="E17" s="140"/>
      <c r="F17" s="140"/>
      <c r="G17" s="140">
        <f t="shared" ref="G17:G19" si="2">ROUND(F17+(F17*$H$7),2)</f>
        <v>0</v>
      </c>
      <c r="H17" s="141">
        <f>SUM(H18:H19)</f>
        <v>0</v>
      </c>
      <c r="I17" s="115"/>
    </row>
    <row r="18" spans="1:10" s="102" customFormat="1" ht="60" customHeight="1">
      <c r="A18" s="119" t="str">
        <f>'Memória de Cálculo'!A16</f>
        <v>3.1</v>
      </c>
      <c r="B18" s="119" t="str">
        <f>'Memória de Cálculo'!B16</f>
        <v>ED-5102</v>
      </c>
      <c r="C18" s="144" t="str">
        <f>'Memória de Cálculo'!C16</f>
        <v>PISO VINÍLICO EM RÉGUAS ASSENTADO SOBRE ARGAMASSA
AUTONIVELANTE</v>
      </c>
      <c r="D18" s="145" t="str">
        <f>'Memória de Cálculo'!D16</f>
        <v>M2</v>
      </c>
      <c r="E18" s="130">
        <v>612.74</v>
      </c>
      <c r="F18" s="146">
        <v>0</v>
      </c>
      <c r="G18" s="142">
        <f t="shared" si="2"/>
        <v>0</v>
      </c>
      <c r="H18" s="142">
        <f t="shared" ref="H18:H19" si="3">ROUND((E18*G18),2)</f>
        <v>0</v>
      </c>
      <c r="I18" s="103"/>
    </row>
    <row r="19" spans="1:10" s="102" customFormat="1" ht="60" customHeight="1">
      <c r="A19" s="119" t="str">
        <f>'Memória de Cálculo'!A17</f>
        <v>3.2</v>
      </c>
      <c r="B19" s="119" t="str">
        <f>'Memória de Cálculo'!B17</f>
        <v>ED-6254</v>
      </c>
      <c r="C19" s="144" t="str">
        <f>'Memória de Cálculo'!C17</f>
        <v>RODAPÉ EM POLIESTIRENO, ALTURA 7CM,
ASSENTADO COM COLA, INCLUSIVE CALAFETAÇÃO COM SILICONE</v>
      </c>
      <c r="D19" s="145" t="str">
        <f>'Memória de Cálculo'!D17</f>
        <v>M</v>
      </c>
      <c r="E19" s="130">
        <v>252.62</v>
      </c>
      <c r="F19" s="146">
        <v>0</v>
      </c>
      <c r="G19" s="142">
        <f t="shared" si="2"/>
        <v>0</v>
      </c>
      <c r="H19" s="142">
        <f t="shared" si="3"/>
        <v>0</v>
      </c>
      <c r="I19" s="103"/>
    </row>
    <row r="20" spans="1:10" s="102" customFormat="1" ht="5.0999999999999996" customHeight="1">
      <c r="A20" s="159"/>
      <c r="B20" s="159"/>
      <c r="C20" s="159"/>
      <c r="D20" s="159"/>
      <c r="E20" s="159"/>
      <c r="F20" s="159"/>
      <c r="G20" s="159"/>
      <c r="H20" s="159"/>
    </row>
    <row r="21" spans="1:10" s="102" customFormat="1" ht="9.9499999999999993" customHeight="1">
      <c r="A21" s="174"/>
      <c r="B21" s="174"/>
      <c r="C21" s="174"/>
      <c r="D21" s="174"/>
      <c r="E21" s="174"/>
      <c r="F21" s="174"/>
      <c r="G21" s="174"/>
      <c r="H21" s="174"/>
    </row>
    <row r="22" spans="1:10" s="102" customFormat="1" ht="21.75" customHeight="1">
      <c r="A22" s="175" t="s">
        <v>20</v>
      </c>
      <c r="B22" s="175"/>
      <c r="C22" s="175" t="s">
        <v>20</v>
      </c>
      <c r="D22" s="175"/>
      <c r="E22" s="175"/>
      <c r="F22" s="175"/>
      <c r="G22" s="175"/>
      <c r="H22" s="148">
        <f>SUM(H17,H13,H10)</f>
        <v>0</v>
      </c>
    </row>
    <row r="23" spans="1:10" ht="14.25" customHeight="1">
      <c r="A23" s="3"/>
      <c r="B23" s="4"/>
      <c r="C23" s="4"/>
      <c r="D23" s="4"/>
      <c r="E23" s="4"/>
      <c r="F23" s="5"/>
      <c r="G23" s="4"/>
      <c r="H23" s="6"/>
      <c r="J23" s="104"/>
    </row>
    <row r="24" spans="1:10" ht="11.25" customHeight="1">
      <c r="A24" s="7"/>
      <c r="B24" s="8"/>
      <c r="C24" s="8"/>
      <c r="D24" s="8"/>
      <c r="E24" s="8"/>
      <c r="F24" s="9"/>
      <c r="G24" s="8"/>
      <c r="H24" s="10"/>
    </row>
    <row r="25" spans="1:10" ht="11.25" customHeight="1">
      <c r="A25" s="7"/>
      <c r="B25" s="12"/>
      <c r="C25" s="17"/>
      <c r="D25" s="19"/>
      <c r="E25" s="8"/>
      <c r="F25" s="8"/>
      <c r="G25" s="8"/>
      <c r="H25" s="10"/>
    </row>
    <row r="26" spans="1:10" s="101" customFormat="1" ht="12">
      <c r="A26" s="36"/>
      <c r="B26" s="40"/>
      <c r="C26" s="105" t="str">
        <f>'Memória de Cálculo'!C22</f>
        <v>MAYRA JUNQUEIRA PEREIRA AGUIAR</v>
      </c>
      <c r="D26" s="37"/>
      <c r="E26" s="156"/>
      <c r="F26" s="156"/>
      <c r="G26" s="156"/>
      <c r="H26" s="38"/>
    </row>
    <row r="27" spans="1:10" s="101" customFormat="1" ht="12">
      <c r="A27" s="39"/>
      <c r="B27" s="40"/>
      <c r="C27" s="106" t="str">
        <f>'Memória de Cálculo'!C23</f>
        <v>ARQUITETA E URBANISTA</v>
      </c>
      <c r="D27" s="44"/>
      <c r="E27" s="40"/>
      <c r="F27" s="41"/>
      <c r="G27" s="40"/>
      <c r="H27" s="42"/>
    </row>
    <row r="28" spans="1:10">
      <c r="A28" s="11"/>
      <c r="B28" s="12"/>
      <c r="C28" s="106" t="str">
        <f>'Memória de Cálculo'!C24</f>
        <v>CAU-MG A40518-3 - RRT 14089330</v>
      </c>
      <c r="D28" s="18"/>
      <c r="E28" s="12"/>
      <c r="F28" s="13"/>
      <c r="G28" s="12"/>
      <c r="H28" s="14"/>
    </row>
    <row r="29" spans="1:10">
      <c r="A29" s="11"/>
      <c r="B29" s="12"/>
      <c r="C29" s="12"/>
      <c r="D29" s="12"/>
      <c r="E29" s="12"/>
      <c r="F29" s="13"/>
      <c r="G29" s="12"/>
      <c r="H29" s="14"/>
    </row>
    <row r="30" spans="1:10">
      <c r="A30" s="11"/>
      <c r="B30" s="12"/>
      <c r="C30" s="12"/>
      <c r="D30" s="12"/>
      <c r="E30" s="12"/>
      <c r="F30" s="13"/>
      <c r="G30" s="12"/>
      <c r="H30" s="14"/>
    </row>
    <row r="31" spans="1:10" ht="11.25" customHeight="1">
      <c r="A31" s="7"/>
      <c r="B31" s="12"/>
      <c r="C31" s="17"/>
      <c r="D31" s="8"/>
      <c r="E31" s="154"/>
      <c r="F31" s="154"/>
      <c r="G31" s="116"/>
      <c r="H31" s="10"/>
    </row>
    <row r="32" spans="1:10" s="101" customFormat="1" ht="12">
      <c r="A32" s="36"/>
      <c r="B32" s="40"/>
      <c r="C32" s="105" t="str">
        <f>'Memória de Cálculo'!C28</f>
        <v>DOUGLAS ÁVILA MOREIRA</v>
      </c>
      <c r="D32" s="37"/>
      <c r="E32" s="156"/>
      <c r="F32" s="156"/>
      <c r="G32" s="117"/>
      <c r="H32" s="38"/>
    </row>
    <row r="33" spans="1:8" s="101" customFormat="1" ht="12" customHeight="1">
      <c r="A33" s="39"/>
      <c r="B33" s="40"/>
      <c r="C33" s="106" t="str">
        <f>'Memória de Cálculo'!C29</f>
        <v>PREFEITO MUNICIPAL</v>
      </c>
      <c r="D33" s="44"/>
      <c r="E33" s="40"/>
      <c r="F33" s="41"/>
      <c r="G33" s="40"/>
      <c r="H33" s="42"/>
    </row>
    <row r="34" spans="1:8" s="101" customFormat="1" ht="12" customHeight="1">
      <c r="A34" s="39"/>
      <c r="B34" s="40"/>
      <c r="C34" s="106"/>
      <c r="D34" s="44"/>
      <c r="E34" s="40"/>
      <c r="F34" s="41"/>
      <c r="G34" s="40"/>
      <c r="H34" s="42"/>
    </row>
    <row r="35" spans="1:8" s="101" customFormat="1" ht="12" customHeight="1">
      <c r="A35" s="39"/>
      <c r="B35" s="40"/>
      <c r="C35" s="106"/>
      <c r="D35" s="44"/>
      <c r="E35" s="40"/>
      <c r="F35" s="41"/>
      <c r="G35" s="40"/>
      <c r="H35" s="42"/>
    </row>
    <row r="36" spans="1:8">
      <c r="A36" s="107"/>
      <c r="B36" s="108"/>
      <c r="C36" s="108"/>
      <c r="D36" s="108"/>
      <c r="E36" s="108"/>
      <c r="F36" s="109"/>
      <c r="G36" s="108"/>
      <c r="H36" s="110"/>
    </row>
    <row r="37" spans="1:8">
      <c r="A37" s="12"/>
      <c r="B37" s="12"/>
      <c r="C37" s="12"/>
      <c r="D37" s="12"/>
      <c r="E37" s="12"/>
      <c r="F37" s="13"/>
      <c r="G37" s="12"/>
      <c r="H37" s="12"/>
    </row>
    <row r="38" spans="1:8" ht="69.95" customHeight="1">
      <c r="A38" s="171" t="s">
        <v>43</v>
      </c>
      <c r="B38" s="172"/>
      <c r="C38" s="172"/>
      <c r="D38" s="172"/>
      <c r="E38" s="172"/>
      <c r="F38" s="172"/>
      <c r="G38" s="172"/>
      <c r="H38" s="173"/>
    </row>
  </sheetData>
  <customSheetViews>
    <customSheetView guid="{46B44D95-2370-4419-BD85-88291A251F92}" showPageBreaks="1" showGridLines="0" zeroValues="0" printArea="1" view="pageBreakPreview" topLeftCell="A31">
      <selection activeCell="A46" sqref="A46:H46"/>
      <pageMargins left="0.47244094488188981" right="0.19685039370078741" top="0.59055118110236227" bottom="0.6692913385826772" header="0" footer="0"/>
      <printOptions horizontalCentered="1"/>
      <pageSetup paperSize="9" scale="41" fitToHeight="2" orientation="landscape" horizontalDpi="4294967295" r:id="rId1"/>
      <headerFooter alignWithMargins="0"/>
    </customSheetView>
  </customSheetViews>
  <mergeCells count="23">
    <mergeCell ref="C1:H1"/>
    <mergeCell ref="A1:B1"/>
    <mergeCell ref="A5:D5"/>
    <mergeCell ref="A6:D6"/>
    <mergeCell ref="A8:H8"/>
    <mergeCell ref="E5:H5"/>
    <mergeCell ref="A7:D7"/>
    <mergeCell ref="A2:H2"/>
    <mergeCell ref="G4:H4"/>
    <mergeCell ref="A4:D4"/>
    <mergeCell ref="A3:D3"/>
    <mergeCell ref="E3:F3"/>
    <mergeCell ref="G3:H3"/>
    <mergeCell ref="E4:F4"/>
    <mergeCell ref="A38:H38"/>
    <mergeCell ref="E32:F32"/>
    <mergeCell ref="A12:H12"/>
    <mergeCell ref="A21:H21"/>
    <mergeCell ref="E26:G26"/>
    <mergeCell ref="A16:H16"/>
    <mergeCell ref="A20:H20"/>
    <mergeCell ref="E31:F31"/>
    <mergeCell ref="A22:G22"/>
  </mergeCells>
  <phoneticPr fontId="4" type="noConversion"/>
  <printOptions horizontalCentered="1"/>
  <pageMargins left="0.47244094488188981" right="0.19685039370078741" top="0.59055118110236227" bottom="0.6692913385826772" header="0" footer="0"/>
  <pageSetup paperSize="9" scale="7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showZeros="0" view="pageBreakPreview" zoomScaleNormal="75" zoomScaleSheetLayoutView="100" workbookViewId="0">
      <selection activeCell="I14" sqref="I14"/>
    </sheetView>
  </sheetViews>
  <sheetFormatPr defaultColWidth="9.140625" defaultRowHeight="12.75"/>
  <cols>
    <col min="1" max="1" width="10.7109375" style="60" customWidth="1"/>
    <col min="2" max="2" width="60.7109375" style="60" customWidth="1"/>
    <col min="3" max="4" width="20.7109375" style="77" customWidth="1"/>
    <col min="5" max="8" width="15.7109375" style="60" customWidth="1"/>
    <col min="9" max="10" width="12.42578125" style="60" bestFit="1" customWidth="1"/>
    <col min="11" max="16384" width="9.140625" style="60"/>
  </cols>
  <sheetData>
    <row r="1" spans="1:10" s="93" customFormat="1" ht="69.95" customHeight="1">
      <c r="A1" s="164"/>
      <c r="B1" s="165"/>
      <c r="C1" s="58"/>
      <c r="D1" s="58"/>
      <c r="E1" s="58"/>
      <c r="F1" s="58"/>
      <c r="G1" s="58"/>
      <c r="H1" s="59"/>
    </row>
    <row r="2" spans="1:10" ht="30" customHeight="1">
      <c r="A2" s="202" t="s">
        <v>12</v>
      </c>
      <c r="B2" s="203"/>
      <c r="C2" s="203"/>
      <c r="D2" s="203"/>
      <c r="E2" s="203"/>
      <c r="F2" s="203"/>
      <c r="G2" s="203"/>
      <c r="H2" s="204"/>
    </row>
    <row r="3" spans="1:10" ht="30" customHeight="1">
      <c r="A3" s="207" t="str">
        <f>'Planilha Orcamentária'!A3</f>
        <v>PREFEITURA MUNICIPAL DE AREADO</v>
      </c>
      <c r="B3" s="207"/>
      <c r="C3" s="210" t="s">
        <v>24</v>
      </c>
      <c r="D3" s="199">
        <f>D14</f>
        <v>0</v>
      </c>
      <c r="E3" s="92" t="s">
        <v>23</v>
      </c>
      <c r="F3" s="92"/>
      <c r="G3" s="91">
        <f ca="1">TODAY()</f>
        <v>45491</v>
      </c>
      <c r="H3" s="123" t="s">
        <v>65</v>
      </c>
    </row>
    <row r="4" spans="1:10" ht="20.100000000000001" customHeight="1">
      <c r="A4" s="94" t="str">
        <f>'Planilha Orcamentária'!A4</f>
        <v>OBRA: PISOS VINÍLICOS E RODAPÉS PARA A OBRA DE REFORMA DO CINE TEATRO AREADENSE</v>
      </c>
      <c r="B4" s="95"/>
      <c r="C4" s="200"/>
      <c r="D4" s="200"/>
      <c r="E4" s="193" t="s">
        <v>64</v>
      </c>
      <c r="F4" s="194"/>
      <c r="G4" s="194"/>
      <c r="H4" s="195"/>
    </row>
    <row r="5" spans="1:10" ht="20.100000000000001" customHeight="1">
      <c r="A5" s="208" t="str">
        <f>'Planilha Orcamentária'!A5</f>
        <v>LOCAL: RUA MONSENHOR FARIA, Nº88, CENTRO, AREADO/MG.</v>
      </c>
      <c r="B5" s="209"/>
      <c r="C5" s="201"/>
      <c r="D5" s="201"/>
      <c r="E5" s="196"/>
      <c r="F5" s="197"/>
      <c r="G5" s="197"/>
      <c r="H5" s="198"/>
    </row>
    <row r="6" spans="1:10" ht="30" customHeight="1">
      <c r="A6" s="78" t="s">
        <v>41</v>
      </c>
      <c r="B6" s="78" t="s">
        <v>13</v>
      </c>
      <c r="C6" s="122" t="s">
        <v>14</v>
      </c>
      <c r="D6" s="122" t="s">
        <v>15</v>
      </c>
      <c r="E6" s="78" t="s">
        <v>16</v>
      </c>
      <c r="F6" s="78" t="s">
        <v>17</v>
      </c>
      <c r="G6" s="78" t="s">
        <v>39</v>
      </c>
      <c r="H6" s="78" t="s">
        <v>42</v>
      </c>
    </row>
    <row r="7" spans="1:10" s="61" customFormat="1" ht="15" customHeight="1">
      <c r="A7" s="205" t="str">
        <f>'Planilha Orcamentária'!A10</f>
        <v>1.0</v>
      </c>
      <c r="B7" s="206" t="str">
        <f>'Planilha Orcamentária'!C10</f>
        <v>SERVIÇOS PRELIMINARES</v>
      </c>
      <c r="C7" s="96" t="s">
        <v>18</v>
      </c>
      <c r="D7" s="150" t="e">
        <f>D8/$D$14</f>
        <v>#DIV/0!</v>
      </c>
      <c r="E7" s="151">
        <v>1</v>
      </c>
      <c r="F7" s="151">
        <v>0</v>
      </c>
      <c r="G7" s="151"/>
      <c r="H7" s="151"/>
    </row>
    <row r="8" spans="1:10" s="61" customFormat="1" ht="15" customHeight="1">
      <c r="A8" s="205"/>
      <c r="B8" s="206"/>
      <c r="C8" s="97" t="s">
        <v>19</v>
      </c>
      <c r="D8" s="152">
        <f>'Planilha Orcamentária'!H10</f>
        <v>0</v>
      </c>
      <c r="E8" s="152">
        <f>E7*$D$8</f>
        <v>0</v>
      </c>
      <c r="F8" s="152">
        <f>F7*$D$8</f>
        <v>0</v>
      </c>
      <c r="G8" s="152"/>
      <c r="H8" s="152"/>
    </row>
    <row r="9" spans="1:10" s="61" customFormat="1" ht="15" customHeight="1">
      <c r="A9" s="205" t="str">
        <f>'Planilha Orcamentária'!A13</f>
        <v>2.0</v>
      </c>
      <c r="B9" s="206" t="str">
        <f>'Planilha Orcamentária'!C13</f>
        <v>PREPARO DO PISO</v>
      </c>
      <c r="C9" s="96" t="s">
        <v>18</v>
      </c>
      <c r="D9" s="150" t="e">
        <f>D10/$D$14</f>
        <v>#DIV/0!</v>
      </c>
      <c r="E9" s="151">
        <v>0.5</v>
      </c>
      <c r="F9" s="151">
        <v>0.5</v>
      </c>
      <c r="G9" s="151"/>
      <c r="H9" s="151"/>
    </row>
    <row r="10" spans="1:10" s="61" customFormat="1" ht="15" customHeight="1">
      <c r="A10" s="205"/>
      <c r="B10" s="206"/>
      <c r="C10" s="97" t="s">
        <v>19</v>
      </c>
      <c r="D10" s="152">
        <f>'Planilha Orcamentária'!H13</f>
        <v>0</v>
      </c>
      <c r="E10" s="152">
        <f>E9*$D$10</f>
        <v>0</v>
      </c>
      <c r="F10" s="152">
        <f>F9*$D$10</f>
        <v>0</v>
      </c>
      <c r="G10" s="152"/>
      <c r="H10" s="152"/>
    </row>
    <row r="11" spans="1:10" s="61" customFormat="1" ht="15" customHeight="1">
      <c r="A11" s="205" t="str">
        <f>'Planilha Orcamentária'!A17</f>
        <v>3.0</v>
      </c>
      <c r="B11" s="206" t="str">
        <f>'Planilha Orcamentária'!C17</f>
        <v>PISOS E RODAPÉS</v>
      </c>
      <c r="C11" s="96" t="s">
        <v>18</v>
      </c>
      <c r="D11" s="150" t="e">
        <f>D12/$D$14</f>
        <v>#DIV/0!</v>
      </c>
      <c r="E11" s="151">
        <v>0</v>
      </c>
      <c r="F11" s="151">
        <v>0.25</v>
      </c>
      <c r="G11" s="151">
        <v>0.75</v>
      </c>
      <c r="H11" s="151"/>
    </row>
    <row r="12" spans="1:10" s="61" customFormat="1" ht="15" customHeight="1">
      <c r="A12" s="205"/>
      <c r="B12" s="206"/>
      <c r="C12" s="97" t="s">
        <v>19</v>
      </c>
      <c r="D12" s="152">
        <f>'Planilha Orcamentária'!H17</f>
        <v>0</v>
      </c>
      <c r="E12" s="152">
        <f>E11*$D$12</f>
        <v>0</v>
      </c>
      <c r="F12" s="152">
        <f>F11*$D$12</f>
        <v>0</v>
      </c>
      <c r="G12" s="152">
        <f>G11*$D$12</f>
        <v>0</v>
      </c>
      <c r="H12" s="152"/>
    </row>
    <row r="13" spans="1:10" s="61" customFormat="1" ht="15" customHeight="1">
      <c r="A13" s="205" t="s">
        <v>20</v>
      </c>
      <c r="B13" s="205"/>
      <c r="C13" s="96" t="s">
        <v>18</v>
      </c>
      <c r="D13" s="150" t="e">
        <f>D7+D9+D11</f>
        <v>#DIV/0!</v>
      </c>
      <c r="E13" s="150" t="e">
        <f>E14/$D$14</f>
        <v>#DIV/0!</v>
      </c>
      <c r="F13" s="150" t="e">
        <f>F14/$D$14</f>
        <v>#DIV/0!</v>
      </c>
      <c r="G13" s="150" t="e">
        <f>G14/$D$14</f>
        <v>#DIV/0!</v>
      </c>
      <c r="H13" s="150"/>
      <c r="J13" s="149"/>
    </row>
    <row r="14" spans="1:10" s="61" customFormat="1" ht="15" customHeight="1">
      <c r="A14" s="205"/>
      <c r="B14" s="205"/>
      <c r="C14" s="96" t="s">
        <v>19</v>
      </c>
      <c r="D14" s="153">
        <f>SUM(D8,D10,D12)</f>
        <v>0</v>
      </c>
      <c r="E14" s="153">
        <f>E8+E10+E12</f>
        <v>0</v>
      </c>
      <c r="F14" s="153">
        <f>F8+F10+F12</f>
        <v>0</v>
      </c>
      <c r="G14" s="153">
        <f>G8+G10+G12</f>
        <v>0</v>
      </c>
      <c r="H14" s="153"/>
      <c r="I14" s="149"/>
      <c r="J14" s="149"/>
    </row>
    <row r="15" spans="1:10" ht="14.25" customHeight="1">
      <c r="A15" s="62"/>
      <c r="B15" s="63"/>
      <c r="C15" s="63"/>
      <c r="D15" s="63"/>
      <c r="E15" s="63"/>
      <c r="F15" s="63"/>
      <c r="G15" s="87" t="s">
        <v>21</v>
      </c>
      <c r="H15" s="84"/>
    </row>
    <row r="16" spans="1:10" ht="27.75" customHeight="1">
      <c r="A16" s="62"/>
      <c r="B16" s="64"/>
      <c r="C16" s="63"/>
      <c r="D16" s="65"/>
      <c r="E16" s="66"/>
      <c r="F16" s="66"/>
      <c r="G16" s="67"/>
      <c r="H16" s="84"/>
    </row>
    <row r="17" spans="1:8" s="81" customFormat="1" ht="12">
      <c r="A17" s="69"/>
      <c r="B17" s="98" t="str">
        <f>'Memória de Cálculo'!C22</f>
        <v>MAYRA JUNQUEIRA PEREIRA AGUIAR</v>
      </c>
      <c r="C17" s="79"/>
      <c r="D17" s="80"/>
      <c r="E17" s="80"/>
      <c r="F17" s="80"/>
      <c r="G17" s="88"/>
      <c r="H17" s="85"/>
    </row>
    <row r="18" spans="1:8" s="81" customFormat="1" ht="19.5" customHeight="1">
      <c r="A18" s="82"/>
      <c r="B18" s="99" t="str">
        <f>'Memória de Cálculo'!C23</f>
        <v>ARQUITETA E URBANISTA</v>
      </c>
      <c r="C18" s="79"/>
      <c r="D18" s="79"/>
      <c r="E18" s="83"/>
      <c r="F18" s="83"/>
      <c r="G18" s="82"/>
      <c r="H18" s="86"/>
    </row>
    <row r="19" spans="1:8" s="81" customFormat="1" ht="19.5" customHeight="1">
      <c r="A19" s="82"/>
      <c r="B19" s="99" t="str">
        <f>'Memória de Cálculo'!C24</f>
        <v>CAU-MG A40518-3 - RRT 14089330</v>
      </c>
      <c r="C19" s="79"/>
      <c r="D19" s="79"/>
      <c r="E19" s="83"/>
      <c r="F19" s="83"/>
      <c r="G19" s="82"/>
      <c r="H19" s="86"/>
    </row>
    <row r="20" spans="1:8" ht="19.5" customHeight="1">
      <c r="A20" s="67"/>
      <c r="B20" s="68"/>
      <c r="C20" s="65"/>
      <c r="D20" s="65"/>
      <c r="E20" s="66"/>
      <c r="F20" s="66"/>
      <c r="G20" s="67"/>
      <c r="H20" s="84"/>
    </row>
    <row r="21" spans="1:8" ht="13.5" customHeight="1">
      <c r="A21" s="69"/>
      <c r="B21" s="70"/>
      <c r="C21" s="71"/>
      <c r="D21" s="71"/>
      <c r="E21" s="72"/>
      <c r="F21" s="72"/>
      <c r="G21" s="89"/>
      <c r="H21" s="84"/>
    </row>
    <row r="22" spans="1:8" s="81" customFormat="1" ht="14.25" customHeight="1">
      <c r="A22" s="82"/>
      <c r="B22" s="98" t="str">
        <f>'Memória de Cálculo'!C28</f>
        <v>DOUGLAS ÁVILA MOREIRA</v>
      </c>
      <c r="C22" s="79"/>
      <c r="D22" s="79"/>
      <c r="E22" s="83"/>
      <c r="F22" s="83"/>
      <c r="G22" s="82"/>
      <c r="H22" s="86"/>
    </row>
    <row r="23" spans="1:8" s="81" customFormat="1" ht="14.1" customHeight="1">
      <c r="A23" s="82"/>
      <c r="B23" s="100" t="str">
        <f>'Memória de Cálculo'!C29</f>
        <v>PREFEITO MUNICIPAL</v>
      </c>
      <c r="C23" s="79"/>
      <c r="D23" s="79"/>
      <c r="E23" s="83"/>
      <c r="F23" s="83"/>
      <c r="G23" s="82"/>
      <c r="H23" s="86"/>
    </row>
    <row r="24" spans="1:8" ht="14.1" customHeight="1">
      <c r="A24" s="67"/>
      <c r="B24" s="73"/>
      <c r="C24" s="65"/>
      <c r="D24" s="65"/>
      <c r="E24" s="66"/>
      <c r="F24" s="66"/>
      <c r="G24" s="67"/>
      <c r="H24" s="84"/>
    </row>
    <row r="25" spans="1:8" ht="14.1" customHeight="1">
      <c r="A25" s="67"/>
      <c r="B25" s="73"/>
      <c r="C25" s="65"/>
      <c r="D25" s="65"/>
      <c r="E25" s="66"/>
      <c r="F25" s="66"/>
      <c r="G25" s="67"/>
      <c r="H25" s="84"/>
    </row>
    <row r="26" spans="1:8">
      <c r="A26" s="74"/>
      <c r="B26" s="75"/>
      <c r="C26" s="76"/>
      <c r="D26" s="76"/>
      <c r="E26" s="75"/>
      <c r="F26" s="75"/>
      <c r="G26" s="74"/>
      <c r="H26" s="90"/>
    </row>
  </sheetData>
  <customSheetViews>
    <customSheetView guid="{46B44D95-2370-4419-BD85-88291A251F92}" showPageBreaks="1" showGridLines="0" zeroValues="0" printArea="1" view="pageBreakPreview" topLeftCell="A15">
      <selection activeCell="C22" sqref="C22"/>
      <pageMargins left="0.39370078740157483" right="0.19685039370078741" top="0.59055118110236227" bottom="0.19685039370078741" header="0.19685039370078741" footer="0"/>
      <printOptions horizontalCentered="1"/>
      <pageSetup paperSize="9" scale="75" orientation="landscape" horizontalDpi="4294967295" r:id="rId1"/>
      <headerFooter alignWithMargins="0"/>
    </customSheetView>
  </customSheetViews>
  <mergeCells count="14">
    <mergeCell ref="A13:B14"/>
    <mergeCell ref="A11:A12"/>
    <mergeCell ref="B11:B12"/>
    <mergeCell ref="C3:C5"/>
    <mergeCell ref="A1:B1"/>
    <mergeCell ref="A9:A10"/>
    <mergeCell ref="B9:B10"/>
    <mergeCell ref="E4:H5"/>
    <mergeCell ref="D3:D5"/>
    <mergeCell ref="A2:H2"/>
    <mergeCell ref="A7:A8"/>
    <mergeCell ref="B7:B8"/>
    <mergeCell ref="A3:B3"/>
    <mergeCell ref="A5:B5"/>
  </mergeCells>
  <printOptions horizontalCentered="1"/>
  <pageMargins left="0.39370078740157483" right="0.19685039370078741" top="0.59055118110236227" bottom="0.19685039370078741" header="0.19685039370078741" footer="0"/>
  <pageSetup paperSize="9" scale="72" orientation="landscape" horizontalDpi="4294967295"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5</vt:i4>
      </vt:variant>
    </vt:vector>
  </HeadingPairs>
  <TitlesOfParts>
    <vt:vector size="8" baseType="lpstr">
      <vt:lpstr>Memória de Cálculo</vt:lpstr>
      <vt:lpstr>Planilha Orcamentária</vt:lpstr>
      <vt:lpstr>Cronograma</vt:lpstr>
      <vt:lpstr>Cronograma!Area_de_impressao</vt:lpstr>
      <vt:lpstr>'Memória de Cálculo'!Area_de_impressao</vt:lpstr>
      <vt:lpstr>'Planilha Orcamentária'!Area_de_impressao</vt:lpstr>
      <vt:lpstr>'Memória de Cálculo'!Titulos_de_impressao</vt:lpstr>
      <vt:lpstr>'Planilha Orcamentária'!Titulos_de_impressao</vt:lpstr>
    </vt:vector>
  </TitlesOfParts>
  <Company>Setop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Arquitetura</cp:lastModifiedBy>
  <cp:lastPrinted>2024-07-18T18:55:12Z</cp:lastPrinted>
  <dcterms:created xsi:type="dcterms:W3CDTF">2006-09-22T13:55:22Z</dcterms:created>
  <dcterms:modified xsi:type="dcterms:W3CDTF">2024-07-18T18:59:09Z</dcterms:modified>
</cp:coreProperties>
</file>